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9990" windowHeight="8325" tabRatio="871" activeTab="0"/>
  </bookViews>
  <sheets>
    <sheet name="商業の推移" sheetId="1" r:id="rId1"/>
    <sheet name="誘致企業の状況、卸小売販売額" sheetId="2" r:id="rId2"/>
    <sheet name="地場産業" sheetId="3" r:id="rId3"/>
    <sheet name="工業の概要" sheetId="4" r:id="rId4"/>
    <sheet name="産業別製造品出荷額の推移" sheetId="5" r:id="rId5"/>
    <sheet name="産業大分類別事業所数・従業者数の推移" sheetId="6" r:id="rId6"/>
  </sheets>
  <definedNames/>
  <calcPr fullCalcOnLoad="1"/>
</workbook>
</file>

<file path=xl/sharedStrings.xml><?xml version="1.0" encoding="utf-8"?>
<sst xmlns="http://schemas.openxmlformats.org/spreadsheetml/2006/main" count="605" uniqueCount="248">
  <si>
    <t>年間</t>
  </si>
  <si>
    <t>商品</t>
  </si>
  <si>
    <t>1人当り</t>
  </si>
  <si>
    <t>年間</t>
  </si>
  <si>
    <t>従業者</t>
  </si>
  <si>
    <t>商店数</t>
  </si>
  <si>
    <t>従業者数</t>
  </si>
  <si>
    <t>年間販売額</t>
  </si>
  <si>
    <t>販売額</t>
  </si>
  <si>
    <t>販売額</t>
  </si>
  <si>
    <t>１商店当り</t>
  </si>
  <si>
    <t>9</t>
  </si>
  <si>
    <t>6</t>
  </si>
  <si>
    <t>11</t>
  </si>
  <si>
    <t>14</t>
  </si>
  <si>
    <t>※</t>
  </si>
  <si>
    <t>昭和51年</t>
  </si>
  <si>
    <t>年次</t>
  </si>
  <si>
    <t>事業所数</t>
  </si>
  <si>
    <t>従業者数</t>
  </si>
  <si>
    <t>製造品</t>
  </si>
  <si>
    <t>出荷額等</t>
  </si>
  <si>
    <t>　　　　　　人</t>
  </si>
  <si>
    <t>　　　　　　万円</t>
  </si>
  <si>
    <t>平成元年</t>
  </si>
  <si>
    <t>47</t>
  </si>
  <si>
    <t>51</t>
  </si>
  <si>
    <t>54</t>
  </si>
  <si>
    <t>57</t>
  </si>
  <si>
    <t>60</t>
  </si>
  <si>
    <t>63</t>
  </si>
  <si>
    <t>-</t>
  </si>
  <si>
    <t>単位：人、万円</t>
  </si>
  <si>
    <t>総数</t>
  </si>
  <si>
    <t>卸　　売　　業</t>
  </si>
  <si>
    <t>小　　売　　業</t>
  </si>
  <si>
    <t>飲　　食　　店</t>
  </si>
  <si>
    <t>商店数</t>
  </si>
  <si>
    <t>年間販売額</t>
  </si>
  <si>
    <t>49</t>
  </si>
  <si>
    <t>51</t>
  </si>
  <si>
    <t>54</t>
  </si>
  <si>
    <t>57</t>
  </si>
  <si>
    <t>60</t>
  </si>
  <si>
    <t>63</t>
  </si>
  <si>
    <t>-</t>
  </si>
  <si>
    <t>9</t>
  </si>
  <si>
    <t>資料：商業統計調査</t>
  </si>
  <si>
    <t>1987</t>
  </si>
  <si>
    <t>1988</t>
  </si>
  <si>
    <t>1989</t>
  </si>
  <si>
    <t>1993</t>
  </si>
  <si>
    <t>1994</t>
  </si>
  <si>
    <t>1995</t>
  </si>
  <si>
    <t>1996</t>
  </si>
  <si>
    <t>1997</t>
  </si>
  <si>
    <t>1998</t>
  </si>
  <si>
    <t>1999</t>
  </si>
  <si>
    <t>2000</t>
  </si>
  <si>
    <t>13</t>
  </si>
  <si>
    <t>2001</t>
  </si>
  <si>
    <t>14</t>
  </si>
  <si>
    <t>2002</t>
  </si>
  <si>
    <t>15</t>
  </si>
  <si>
    <t>2003</t>
  </si>
  <si>
    <t>西　　暦</t>
  </si>
  <si>
    <t>従業者数</t>
  </si>
  <si>
    <t>　万円</t>
  </si>
  <si>
    <t>昭和59年</t>
  </si>
  <si>
    <t>1984</t>
  </si>
  <si>
    <t>1985</t>
  </si>
  <si>
    <t>61</t>
  </si>
  <si>
    <t>1986</t>
  </si>
  <si>
    <t>62</t>
  </si>
  <si>
    <t>2</t>
  </si>
  <si>
    <t>1990</t>
  </si>
  <si>
    <t>3</t>
  </si>
  <si>
    <t>1991</t>
  </si>
  <si>
    <t>4</t>
  </si>
  <si>
    <t>1992</t>
  </si>
  <si>
    <t>5</t>
  </si>
  <si>
    <t>6</t>
  </si>
  <si>
    <t>7</t>
  </si>
  <si>
    <t>8</t>
  </si>
  <si>
    <t>9</t>
  </si>
  <si>
    <t>10</t>
  </si>
  <si>
    <t>11</t>
  </si>
  <si>
    <t>12</t>
  </si>
  <si>
    <t>生産戸数</t>
  </si>
  <si>
    <t>生産高</t>
  </si>
  <si>
    <t>生産額</t>
  </si>
  <si>
    <t>　　　　　　戸</t>
  </si>
  <si>
    <t>　　　人</t>
  </si>
  <si>
    <t>　　　ｔ</t>
  </si>
  <si>
    <t>　　　　　万円</t>
  </si>
  <si>
    <t>製造品</t>
  </si>
  <si>
    <t>加工賃</t>
  </si>
  <si>
    <t>修繕料</t>
  </si>
  <si>
    <t>収入額</t>
  </si>
  <si>
    <t>単位：万円（各年12月31日現在）</t>
  </si>
  <si>
    <t>事　　業　　所　　数</t>
  </si>
  <si>
    <t>製造品出荷額等</t>
  </si>
  <si>
    <t>うち法人</t>
  </si>
  <si>
    <t>30人以上</t>
  </si>
  <si>
    <t>うち常用</t>
  </si>
  <si>
    <t>総　　額</t>
  </si>
  <si>
    <t>労働者</t>
  </si>
  <si>
    <t>単位：万円（各12月31日現在）</t>
  </si>
  <si>
    <t>産業中分類</t>
  </si>
  <si>
    <t>12</t>
  </si>
  <si>
    <t>総　　　数</t>
  </si>
  <si>
    <t>X</t>
  </si>
  <si>
    <t>資料：工業統計調査</t>
  </si>
  <si>
    <t>13</t>
  </si>
  <si>
    <t>14</t>
  </si>
  <si>
    <t>-</t>
  </si>
  <si>
    <t>X</t>
  </si>
  <si>
    <t>事業所数</t>
  </si>
  <si>
    <t>従業者数</t>
  </si>
  <si>
    <t>－</t>
  </si>
  <si>
    <t>産業分類別</t>
  </si>
  <si>
    <t>第一次産業</t>
  </si>
  <si>
    <t>農林・漁業</t>
  </si>
  <si>
    <t>第二次産業</t>
  </si>
  <si>
    <t>鉱業</t>
  </si>
  <si>
    <t>建設業</t>
  </si>
  <si>
    <t>製造業</t>
  </si>
  <si>
    <t>第三次産業</t>
  </si>
  <si>
    <t>電気･ｶﾞｽ・水道業</t>
  </si>
  <si>
    <t>運輸通信業</t>
  </si>
  <si>
    <t>卸売・小売業</t>
  </si>
  <si>
    <t>金融・保険業</t>
  </si>
  <si>
    <t>不動産業</t>
  </si>
  <si>
    <t>サービス業</t>
  </si>
  <si>
    <t>公務</t>
  </si>
  <si>
    <t>16</t>
  </si>
  <si>
    <t>16</t>
  </si>
  <si>
    <t>※平成11年、16年は簡易調査のため「商品手持額」「その他の収入額」は調査されていない。</t>
  </si>
  <si>
    <t>※平成3年以降は、飲食店を含まない｡</t>
  </si>
  <si>
    <t>昭和45年</t>
  </si>
  <si>
    <t>47</t>
  </si>
  <si>
    <t>49</t>
  </si>
  <si>
    <t>平成3年</t>
  </si>
  <si>
    <t>商品手持額</t>
  </si>
  <si>
    <t>　その他の　収入額</t>
  </si>
  <si>
    <t>16</t>
  </si>
  <si>
    <t>※西暦末尾に0，3，5，8がつく年は全数調査、それ以外は，従業者4人以上の事業所について調査</t>
  </si>
  <si>
    <t>資料：工業統計</t>
  </si>
  <si>
    <t>2004</t>
  </si>
  <si>
    <t>17</t>
  </si>
  <si>
    <t>2005</t>
  </si>
  <si>
    <t>15</t>
  </si>
  <si>
    <t>16</t>
  </si>
  <si>
    <t>粗付加価値額</t>
  </si>
  <si>
    <t>　　原材料等　　使用額</t>
  </si>
  <si>
    <t>出荷額</t>
  </si>
  <si>
    <t>-</t>
  </si>
  <si>
    <t>事業　　所数</t>
  </si>
  <si>
    <t>従業      者数</t>
  </si>
  <si>
    <t>X</t>
  </si>
  <si>
    <t>-</t>
  </si>
  <si>
    <t>飲料店・宿泊業</t>
  </si>
  <si>
    <t>医療・福祉</t>
  </si>
  <si>
    <t>教育･学習</t>
  </si>
  <si>
    <t>複合サービス業</t>
  </si>
  <si>
    <t>昭和56年</t>
  </si>
  <si>
    <t>昭和61年</t>
  </si>
  <si>
    <t>平成8年</t>
  </si>
  <si>
    <t>－</t>
  </si>
  <si>
    <t>平成11年</t>
  </si>
  <si>
    <t>平成13年</t>
  </si>
  <si>
    <t>平成16年</t>
  </si>
  <si>
    <r>
      <t xml:space="preserve">サービス業 </t>
    </r>
    <r>
      <rPr>
        <sz val="11"/>
        <rFont val="ＭＳ Ｐゴシック"/>
        <family val="3"/>
      </rPr>
      <t xml:space="preserve">                         </t>
    </r>
    <r>
      <rPr>
        <sz val="11"/>
        <rFont val="ＭＳ Ｐゴシック"/>
        <family val="3"/>
      </rPr>
      <t>（他に分類されないもの）</t>
    </r>
  </si>
  <si>
    <t>食　料</t>
  </si>
  <si>
    <t>飲　料</t>
  </si>
  <si>
    <t>衣　服</t>
  </si>
  <si>
    <t>化　学</t>
  </si>
  <si>
    <t>ﾌﾟﾗｽﾁｯｸ</t>
  </si>
  <si>
    <t>皮</t>
  </si>
  <si>
    <t>土　石</t>
  </si>
  <si>
    <t>金　属</t>
  </si>
  <si>
    <t>機　械</t>
  </si>
  <si>
    <t>電　機</t>
  </si>
  <si>
    <t>精　密</t>
  </si>
  <si>
    <t>その他</t>
  </si>
  <si>
    <t>X</t>
  </si>
  <si>
    <t>-</t>
  </si>
  <si>
    <t>X</t>
  </si>
  <si>
    <t>18</t>
  </si>
  <si>
    <t>商業の概況</t>
  </si>
  <si>
    <t>誘致企業の状況</t>
  </si>
  <si>
    <t>地場産業の状況（仏壇・和紙）</t>
  </si>
  <si>
    <t>卸･小売別年間商品販売額</t>
  </si>
  <si>
    <t>工業の概要</t>
  </si>
  <si>
    <t>産業別製造品出荷額の推移</t>
  </si>
  <si>
    <t>産業大分類別事業所数・従業者数の推移</t>
  </si>
  <si>
    <t>資料：商工課</t>
  </si>
  <si>
    <t>現金給与
支給総額</t>
  </si>
  <si>
    <t xml:space="preserve">    うち
    1～29人</t>
  </si>
  <si>
    <t>情　報</t>
  </si>
  <si>
    <t>電　子</t>
  </si>
  <si>
    <t>繊　維</t>
  </si>
  <si>
    <t>木　材</t>
  </si>
  <si>
    <t>家　具</t>
  </si>
  <si>
    <t>紙</t>
  </si>
  <si>
    <t>印　刷</t>
  </si>
  <si>
    <t>輸　送</t>
  </si>
  <si>
    <t>1989年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</si>
  <si>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</si>
  <si>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</si>
  <si>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</si>
  <si>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</si>
  <si>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</si>
  <si>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</si>
  <si>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</si>
  <si>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</si>
  <si>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</si>
  <si>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資料：北信内山紙工業協同組合</t>
  </si>
  <si>
    <t>昭和40年(1965年)</t>
  </si>
  <si>
    <t>45 (1970)</t>
  </si>
  <si>
    <t>50 (1975)</t>
  </si>
  <si>
    <t>55 (1980)</t>
  </si>
  <si>
    <t>59 (1984)</t>
  </si>
  <si>
    <t>60 (1985)</t>
  </si>
  <si>
    <t>61 (1986)</t>
  </si>
  <si>
    <t>62 (1987)</t>
  </si>
  <si>
    <t>63 (1988)</t>
  </si>
  <si>
    <t>平成元年 (1989)</t>
  </si>
  <si>
    <t>3 (1991)</t>
  </si>
  <si>
    <t>2 (1990)</t>
  </si>
  <si>
    <t>4 (1992)</t>
  </si>
  <si>
    <t>5 (1993)</t>
  </si>
  <si>
    <t>6 (1994)</t>
  </si>
  <si>
    <t>7 (1995)</t>
  </si>
  <si>
    <t>8 (1996)</t>
  </si>
  <si>
    <t>9 (1997)</t>
  </si>
  <si>
    <t>10 (1998)</t>
  </si>
  <si>
    <t>11 (1999)</t>
  </si>
  <si>
    <t>12 (2000)</t>
  </si>
  <si>
    <t>13 (2001)</t>
  </si>
  <si>
    <t>14 (2002)</t>
  </si>
  <si>
    <t>15 (2003)</t>
  </si>
  <si>
    <t>16 (2004)</t>
  </si>
  <si>
    <t>17 (2005)</t>
  </si>
  <si>
    <t>1993</t>
  </si>
  <si>
    <t>1994</t>
  </si>
  <si>
    <t>1995</t>
  </si>
  <si>
    <t>1996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</si>
</sst>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##\ ###\ ###"/>
    <numFmt numFmtId="180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176" fontId="0" fillId="0" borderId="0">
      <alignment/>
      <protection/>
    </xf>
    <xf numFmtId="0" fontId="46" fillId="31" borderId="0" applyNumberFormat="0" applyBorder="0" applyAlignment="0" applyProtection="0"/>
  </cellStyleXfs>
  <cellXfs count="313">
    <xf numFmtId="176" fontId="0" fillId="0" borderId="0" xfId="0" applyAlignment="1">
      <alignment/>
    </xf>
    <xf numFmtId="176" fontId="2" fillId="0" borderId="0" xfId="0" applyFont="1" applyAlignment="1">
      <alignment/>
    </xf>
    <xf numFmtId="176" fontId="4" fillId="0" borderId="10" xfId="0" applyFont="1" applyBorder="1" applyAlignment="1">
      <alignment horizontal="center"/>
    </xf>
    <xf numFmtId="176" fontId="3" fillId="0" borderId="0" xfId="0" applyFont="1" applyAlignment="1">
      <alignment/>
    </xf>
    <xf numFmtId="176" fontId="4" fillId="0" borderId="0" xfId="0" applyFont="1" applyBorder="1" applyAlignment="1">
      <alignment horizontal="center"/>
    </xf>
    <xf numFmtId="176" fontId="4" fillId="0" borderId="11" xfId="0" applyFont="1" applyBorder="1" applyAlignment="1">
      <alignment horizontal="center"/>
    </xf>
    <xf numFmtId="176" fontId="4" fillId="0" borderId="12" xfId="0" applyFont="1" applyBorder="1" applyAlignment="1">
      <alignment horizontal="center"/>
    </xf>
    <xf numFmtId="176" fontId="4" fillId="0" borderId="13" xfId="0" applyFont="1" applyBorder="1" applyAlignment="1">
      <alignment/>
    </xf>
    <xf numFmtId="176" fontId="4" fillId="0" borderId="14" xfId="0" applyFont="1" applyBorder="1" applyAlignment="1">
      <alignment/>
    </xf>
    <xf numFmtId="176" fontId="4" fillId="0" borderId="11" xfId="0" applyFont="1" applyBorder="1" applyAlignment="1">
      <alignment/>
    </xf>
    <xf numFmtId="176" fontId="4" fillId="0" borderId="15" xfId="0" applyFont="1" applyBorder="1" applyAlignment="1">
      <alignment/>
    </xf>
    <xf numFmtId="176" fontId="4" fillId="0" borderId="16" xfId="0" applyFont="1" applyBorder="1" applyAlignment="1">
      <alignment/>
    </xf>
    <xf numFmtId="176" fontId="4" fillId="0" borderId="0" xfId="0" applyFont="1" applyAlignment="1">
      <alignment/>
    </xf>
    <xf numFmtId="176" fontId="4" fillId="0" borderId="17" xfId="0" applyFont="1" applyBorder="1" applyAlignment="1">
      <alignment/>
    </xf>
    <xf numFmtId="176" fontId="4" fillId="0" borderId="18" xfId="0" applyFont="1" applyBorder="1" applyAlignment="1">
      <alignment/>
    </xf>
    <xf numFmtId="176" fontId="4" fillId="0" borderId="19" xfId="0" applyFont="1" applyBorder="1" applyAlignment="1">
      <alignment/>
    </xf>
    <xf numFmtId="176" fontId="4" fillId="0" borderId="19" xfId="0" applyFont="1" applyBorder="1" applyAlignment="1">
      <alignment horizontal="center"/>
    </xf>
    <xf numFmtId="176" fontId="4" fillId="0" borderId="20" xfId="0" applyFont="1" applyBorder="1" applyAlignment="1">
      <alignment horizontal="center"/>
    </xf>
    <xf numFmtId="176" fontId="4" fillId="0" borderId="21" xfId="0" applyFont="1" applyBorder="1" applyAlignment="1">
      <alignment horizontal="center"/>
    </xf>
    <xf numFmtId="177" fontId="4" fillId="0" borderId="22" xfId="0" applyNumberFormat="1" applyFont="1" applyBorder="1" applyAlignment="1">
      <alignment/>
    </xf>
    <xf numFmtId="177" fontId="4" fillId="0" borderId="23" xfId="0" applyNumberFormat="1" applyFont="1" applyBorder="1" applyAlignment="1">
      <alignment/>
    </xf>
    <xf numFmtId="176" fontId="4" fillId="0" borderId="24" xfId="0" applyFont="1" applyBorder="1" applyAlignment="1">
      <alignment horizontal="distributed" vertical="distributed" wrapText="1"/>
    </xf>
    <xf numFmtId="176" fontId="4" fillId="0" borderId="25" xfId="0" applyFont="1" applyBorder="1" applyAlignment="1">
      <alignment horizontal="distributed" vertical="distributed" wrapText="1"/>
    </xf>
    <xf numFmtId="178" fontId="4" fillId="0" borderId="0" xfId="48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178" fontId="4" fillId="0" borderId="28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176" fontId="0" fillId="0" borderId="0" xfId="0" applyBorder="1" applyAlignment="1">
      <alignment/>
    </xf>
    <xf numFmtId="176" fontId="3" fillId="0" borderId="14" xfId="0" applyFont="1" applyBorder="1" applyAlignment="1">
      <alignment/>
    </xf>
    <xf numFmtId="176" fontId="3" fillId="0" borderId="0" xfId="0" applyFont="1" applyBorder="1" applyAlignment="1">
      <alignment/>
    </xf>
    <xf numFmtId="176" fontId="3" fillId="0" borderId="21" xfId="0" applyFont="1" applyBorder="1" applyAlignment="1">
      <alignment/>
    </xf>
    <xf numFmtId="176" fontId="3" fillId="0" borderId="14" xfId="0" applyFont="1" applyBorder="1" applyAlignment="1">
      <alignment horizontal="center"/>
    </xf>
    <xf numFmtId="176" fontId="3" fillId="0" borderId="11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76" fontId="3" fillId="0" borderId="29" xfId="0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176" fontId="3" fillId="0" borderId="27" xfId="0" applyFont="1" applyBorder="1" applyAlignment="1">
      <alignment/>
    </xf>
    <xf numFmtId="176" fontId="3" fillId="0" borderId="31" xfId="0" applyFont="1" applyBorder="1" applyAlignment="1">
      <alignment/>
    </xf>
    <xf numFmtId="176" fontId="3" fillId="0" borderId="22" xfId="0" applyFont="1" applyBorder="1" applyAlignment="1">
      <alignment/>
    </xf>
    <xf numFmtId="176" fontId="3" fillId="0" borderId="32" xfId="0" applyFont="1" applyBorder="1" applyAlignment="1">
      <alignment/>
    </xf>
    <xf numFmtId="176" fontId="3" fillId="0" borderId="3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176" fontId="3" fillId="0" borderId="26" xfId="0" applyFont="1" applyBorder="1" applyAlignment="1">
      <alignment/>
    </xf>
    <xf numFmtId="176" fontId="3" fillId="0" borderId="0" xfId="0" applyFont="1" applyBorder="1" applyAlignment="1">
      <alignment horizontal="right"/>
    </xf>
    <xf numFmtId="176" fontId="3" fillId="0" borderId="21" xfId="0" applyFont="1" applyBorder="1" applyAlignment="1">
      <alignment horizontal="right"/>
    </xf>
    <xf numFmtId="176" fontId="3" fillId="0" borderId="11" xfId="0" applyFont="1" applyBorder="1" applyAlignment="1">
      <alignment horizontal="right"/>
    </xf>
    <xf numFmtId="49" fontId="3" fillId="0" borderId="30" xfId="0" applyNumberFormat="1" applyFont="1" applyBorder="1" applyAlignment="1">
      <alignment horizontal="center"/>
    </xf>
    <xf numFmtId="176" fontId="3" fillId="0" borderId="23" xfId="0" applyFont="1" applyBorder="1" applyAlignment="1">
      <alignment/>
    </xf>
    <xf numFmtId="176" fontId="3" fillId="0" borderId="16" xfId="0" applyFont="1" applyBorder="1" applyAlignment="1">
      <alignment/>
    </xf>
    <xf numFmtId="176" fontId="3" fillId="0" borderId="34" xfId="0" applyFont="1" applyBorder="1" applyAlignment="1">
      <alignment/>
    </xf>
    <xf numFmtId="176" fontId="3" fillId="0" borderId="28" xfId="0" applyFont="1" applyBorder="1" applyAlignment="1">
      <alignment/>
    </xf>
    <xf numFmtId="176" fontId="3" fillId="0" borderId="31" xfId="0" applyFont="1" applyBorder="1" applyAlignment="1">
      <alignment horizontal="right"/>
    </xf>
    <xf numFmtId="176" fontId="3" fillId="0" borderId="15" xfId="0" applyFont="1" applyBorder="1" applyAlignment="1">
      <alignment horizontal="right"/>
    </xf>
    <xf numFmtId="0" fontId="2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3" fillId="0" borderId="27" xfId="60" applyFont="1" applyBorder="1">
      <alignment vertical="center"/>
      <protection/>
    </xf>
    <xf numFmtId="49" fontId="3" fillId="0" borderId="29" xfId="60" applyNumberFormat="1" applyFont="1" applyBorder="1">
      <alignment vertical="center"/>
      <protection/>
    </xf>
    <xf numFmtId="49" fontId="3" fillId="0" borderId="11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2" xfId="60" applyFont="1" applyBorder="1">
      <alignment vertical="center"/>
      <protection/>
    </xf>
    <xf numFmtId="49" fontId="3" fillId="0" borderId="29" xfId="60" applyNumberFormat="1" applyFont="1" applyBorder="1" applyAlignment="1">
      <alignment horizontal="center"/>
      <protection/>
    </xf>
    <xf numFmtId="49" fontId="3" fillId="0" borderId="11" xfId="60" applyNumberFormat="1" applyFont="1" applyBorder="1" applyAlignment="1">
      <alignment horizont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Border="1" applyAlignment="1">
      <alignment horizontal="right"/>
      <protection/>
    </xf>
    <xf numFmtId="49" fontId="3" fillId="0" borderId="35" xfId="60" applyNumberFormat="1" applyFont="1" applyBorder="1" applyAlignment="1">
      <alignment horizontal="center"/>
      <protection/>
    </xf>
    <xf numFmtId="49" fontId="3" fillId="0" borderId="16" xfId="60" applyNumberFormat="1" applyFont="1" applyBorder="1" applyAlignment="1">
      <alignment horizontal="center"/>
      <protection/>
    </xf>
    <xf numFmtId="49" fontId="3" fillId="0" borderId="0" xfId="60" applyNumberFormat="1" applyFont="1" applyBorder="1" applyAlignment="1">
      <alignment horizont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/>
      <protection/>
    </xf>
    <xf numFmtId="0" fontId="6" fillId="0" borderId="21" xfId="60" applyFont="1" applyBorder="1" applyAlignment="1">
      <alignment horizontal="right"/>
      <protection/>
    </xf>
    <xf numFmtId="0" fontId="6" fillId="0" borderId="13" xfId="60" applyFont="1" applyBorder="1" applyAlignment="1">
      <alignment horizontal="right"/>
      <protection/>
    </xf>
    <xf numFmtId="49" fontId="3" fillId="0" borderId="14" xfId="60" applyNumberFormat="1" applyFont="1" applyBorder="1" applyAlignment="1">
      <alignment horizontal="center"/>
      <protection/>
    </xf>
    <xf numFmtId="176" fontId="3" fillId="0" borderId="40" xfId="0" applyFont="1" applyBorder="1" applyAlignment="1">
      <alignment/>
    </xf>
    <xf numFmtId="176" fontId="4" fillId="0" borderId="24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Font="1" applyBorder="1" applyAlignment="1">
      <alignment horizontal="center" vertical="center"/>
    </xf>
    <xf numFmtId="176" fontId="3" fillId="0" borderId="43" xfId="0" applyFont="1" applyBorder="1" applyAlignment="1">
      <alignment/>
    </xf>
    <xf numFmtId="176" fontId="4" fillId="0" borderId="25" xfId="0" applyFont="1" applyBorder="1" applyAlignment="1">
      <alignment horizontal="center" vertical="center"/>
    </xf>
    <xf numFmtId="176" fontId="4" fillId="0" borderId="12" xfId="0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0" xfId="0" applyFont="1" applyBorder="1" applyAlignment="1">
      <alignment/>
    </xf>
    <xf numFmtId="176" fontId="4" fillId="0" borderId="21" xfId="0" applyFont="1" applyBorder="1" applyAlignment="1">
      <alignment/>
    </xf>
    <xf numFmtId="176" fontId="4" fillId="0" borderId="22" xfId="0" applyFont="1" applyBorder="1" applyAlignment="1">
      <alignment/>
    </xf>
    <xf numFmtId="176" fontId="4" fillId="0" borderId="29" xfId="0" applyFont="1" applyBorder="1" applyAlignment="1">
      <alignment/>
    </xf>
    <xf numFmtId="176" fontId="4" fillId="0" borderId="33" xfId="0" applyFont="1" applyBorder="1" applyAlignment="1">
      <alignment/>
    </xf>
    <xf numFmtId="176" fontId="4" fillId="0" borderId="26" xfId="0" applyFont="1" applyBorder="1" applyAlignment="1">
      <alignment/>
    </xf>
    <xf numFmtId="176" fontId="3" fillId="0" borderId="22" xfId="0" applyFont="1" applyBorder="1" applyAlignment="1">
      <alignment horizontal="center"/>
    </xf>
    <xf numFmtId="176" fontId="7" fillId="0" borderId="0" xfId="0" applyFont="1" applyAlignment="1">
      <alignment/>
    </xf>
    <xf numFmtId="176" fontId="7" fillId="0" borderId="0" xfId="61" applyFont="1" applyBorder="1">
      <alignment/>
      <protection/>
    </xf>
    <xf numFmtId="176" fontId="7" fillId="0" borderId="21" xfId="61" applyFont="1" applyBorder="1">
      <alignment/>
      <protection/>
    </xf>
    <xf numFmtId="176" fontId="7" fillId="0" borderId="26" xfId="61" applyFont="1" applyBorder="1">
      <alignment/>
      <protection/>
    </xf>
    <xf numFmtId="176" fontId="7" fillId="0" borderId="13" xfId="61" applyFont="1" applyBorder="1">
      <alignment/>
      <protection/>
    </xf>
    <xf numFmtId="176" fontId="7" fillId="0" borderId="14" xfId="61" applyFont="1" applyBorder="1" applyAlignment="1">
      <alignment horizontal="center"/>
      <protection/>
    </xf>
    <xf numFmtId="176" fontId="5" fillId="0" borderId="0" xfId="61" applyFont="1" applyBorder="1" applyAlignment="1">
      <alignment horizontal="right"/>
      <protection/>
    </xf>
    <xf numFmtId="176" fontId="5" fillId="0" borderId="21" xfId="61" applyFont="1" applyBorder="1" applyAlignment="1">
      <alignment horizontal="right"/>
      <protection/>
    </xf>
    <xf numFmtId="176" fontId="7" fillId="0" borderId="21" xfId="61" applyFont="1" applyBorder="1" applyAlignment="1">
      <alignment/>
      <protection/>
    </xf>
    <xf numFmtId="176" fontId="7" fillId="0" borderId="21" xfId="61" applyFont="1" applyBorder="1" applyAlignment="1">
      <alignment horizontal="right"/>
      <protection/>
    </xf>
    <xf numFmtId="176" fontId="7" fillId="0" borderId="26" xfId="61" applyFont="1" applyBorder="1" applyAlignment="1">
      <alignment horizontal="right"/>
      <protection/>
    </xf>
    <xf numFmtId="176" fontId="5" fillId="0" borderId="26" xfId="61" applyFont="1" applyBorder="1" applyAlignment="1">
      <alignment horizontal="right"/>
      <protection/>
    </xf>
    <xf numFmtId="176" fontId="7" fillId="0" borderId="13" xfId="61" applyFont="1" applyBorder="1" applyAlignment="1">
      <alignment horizontal="right"/>
      <protection/>
    </xf>
    <xf numFmtId="176" fontId="5" fillId="0" borderId="13" xfId="61" applyFont="1" applyBorder="1" applyAlignment="1">
      <alignment horizontal="right"/>
      <protection/>
    </xf>
    <xf numFmtId="176" fontId="7" fillId="0" borderId="27" xfId="61" applyFont="1" applyBorder="1">
      <alignment/>
      <protection/>
    </xf>
    <xf numFmtId="176" fontId="7" fillId="0" borderId="31" xfId="61" applyFont="1" applyBorder="1">
      <alignment/>
      <protection/>
    </xf>
    <xf numFmtId="176" fontId="7" fillId="0" borderId="28" xfId="61" applyFont="1" applyBorder="1">
      <alignment/>
      <protection/>
    </xf>
    <xf numFmtId="176" fontId="7" fillId="0" borderId="15" xfId="61" applyFont="1" applyBorder="1">
      <alignment/>
      <protection/>
    </xf>
    <xf numFmtId="176" fontId="0" fillId="0" borderId="0" xfId="61">
      <alignment/>
      <protection/>
    </xf>
    <xf numFmtId="176" fontId="3" fillId="0" borderId="45" xfId="0" applyFont="1" applyBorder="1" applyAlignment="1">
      <alignment horizontal="center"/>
    </xf>
    <xf numFmtId="176" fontId="3" fillId="0" borderId="32" xfId="0" applyFont="1" applyBorder="1" applyAlignment="1">
      <alignment horizontal="center"/>
    </xf>
    <xf numFmtId="176" fontId="3" fillId="0" borderId="46" xfId="0" applyFont="1" applyBorder="1" applyAlignment="1">
      <alignment horizontal="center"/>
    </xf>
    <xf numFmtId="176" fontId="3" fillId="0" borderId="26" xfId="0" applyFont="1" applyBorder="1" applyAlignment="1">
      <alignment horizontal="center"/>
    </xf>
    <xf numFmtId="176" fontId="3" fillId="0" borderId="13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76" fontId="4" fillId="0" borderId="47" xfId="0" applyFont="1" applyBorder="1" applyAlignment="1">
      <alignment/>
    </xf>
    <xf numFmtId="176" fontId="4" fillId="0" borderId="29" xfId="0" applyFont="1" applyBorder="1" applyAlignment="1">
      <alignment horizontal="center"/>
    </xf>
    <xf numFmtId="176" fontId="4" fillId="0" borderId="48" xfId="0" applyFont="1" applyBorder="1" applyAlignment="1">
      <alignment/>
    </xf>
    <xf numFmtId="178" fontId="4" fillId="0" borderId="49" xfId="0" applyNumberFormat="1" applyFont="1" applyBorder="1" applyAlignment="1">
      <alignment/>
    </xf>
    <xf numFmtId="178" fontId="4" fillId="0" borderId="29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8" fontId="4" fillId="0" borderId="32" xfId="0" applyNumberFormat="1" applyFont="1" applyBorder="1" applyAlignment="1">
      <alignment/>
    </xf>
    <xf numFmtId="178" fontId="4" fillId="0" borderId="21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right"/>
    </xf>
    <xf numFmtId="176" fontId="6" fillId="0" borderId="40" xfId="0" applyFont="1" applyBorder="1" applyAlignment="1">
      <alignment/>
    </xf>
    <xf numFmtId="176" fontId="6" fillId="0" borderId="43" xfId="0" applyFont="1" applyBorder="1" applyAlignment="1">
      <alignment/>
    </xf>
    <xf numFmtId="176" fontId="1" fillId="0" borderId="47" xfId="0" applyFont="1" applyBorder="1" applyAlignment="1">
      <alignment horizontal="center" vertical="distributed"/>
    </xf>
    <xf numFmtId="176" fontId="1" fillId="0" borderId="50" xfId="0" applyFont="1" applyBorder="1" applyAlignment="1">
      <alignment horizontal="center" vertical="distributed"/>
    </xf>
    <xf numFmtId="176" fontId="1" fillId="0" borderId="10" xfId="0" applyFont="1" applyBorder="1" applyAlignment="1">
      <alignment horizontal="center" vertical="distributed"/>
    </xf>
    <xf numFmtId="176" fontId="1" fillId="0" borderId="17" xfId="0" applyFont="1" applyBorder="1" applyAlignment="1">
      <alignment horizontal="center" vertical="distributed"/>
    </xf>
    <xf numFmtId="176" fontId="1" fillId="0" borderId="51" xfId="0" applyFont="1" applyBorder="1" applyAlignment="1">
      <alignment horizontal="center" vertical="distributed"/>
    </xf>
    <xf numFmtId="0" fontId="0" fillId="0" borderId="0" xfId="60" applyBorder="1" applyAlignment="1">
      <alignment/>
      <protection/>
    </xf>
    <xf numFmtId="49" fontId="4" fillId="0" borderId="0" xfId="60" applyNumberFormat="1" applyFont="1" applyBorder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horizontal="right" vertical="center" indent="1"/>
      <protection/>
    </xf>
    <xf numFmtId="0" fontId="3" fillId="0" borderId="26" xfId="60" applyFont="1" applyBorder="1" applyAlignment="1">
      <alignment horizontal="right" vertical="center" indent="1"/>
      <protection/>
    </xf>
    <xf numFmtId="177" fontId="3" fillId="0" borderId="21" xfId="60" applyNumberFormat="1" applyFont="1" applyBorder="1" applyAlignment="1">
      <alignment horizontal="right" vertical="center" indent="1"/>
      <protection/>
    </xf>
    <xf numFmtId="0" fontId="3" fillId="0" borderId="21" xfId="60" applyFont="1" applyBorder="1" applyAlignment="1">
      <alignment horizontal="right" vertical="center" indent="1"/>
      <protection/>
    </xf>
    <xf numFmtId="177" fontId="3" fillId="0" borderId="0" xfId="60" applyNumberFormat="1" applyFont="1" applyBorder="1" applyAlignment="1">
      <alignment horizontal="right" vertical="center" indent="1"/>
      <protection/>
    </xf>
    <xf numFmtId="0" fontId="3" fillId="0" borderId="22" xfId="60" applyFont="1" applyBorder="1" applyAlignment="1">
      <alignment horizontal="right" vertical="center" indent="1"/>
      <protection/>
    </xf>
    <xf numFmtId="0" fontId="3" fillId="0" borderId="29" xfId="60" applyFont="1" applyBorder="1" applyAlignment="1">
      <alignment horizontal="right" vertical="center" indent="1"/>
      <protection/>
    </xf>
    <xf numFmtId="0" fontId="3" fillId="0" borderId="31" xfId="60" applyFont="1" applyBorder="1" applyAlignment="1">
      <alignment horizontal="right" vertical="center" indent="1"/>
      <protection/>
    </xf>
    <xf numFmtId="177" fontId="3" fillId="0" borderId="31" xfId="60" applyNumberFormat="1" applyFont="1" applyBorder="1" applyAlignment="1">
      <alignment horizontal="right" vertical="center" indent="1"/>
      <protection/>
    </xf>
    <xf numFmtId="0" fontId="3" fillId="0" borderId="0" xfId="60" applyFont="1" applyBorder="1" applyAlignment="1">
      <alignment horizontal="right" indent="1"/>
      <protection/>
    </xf>
    <xf numFmtId="0" fontId="3" fillId="0" borderId="21" xfId="60" applyFont="1" applyBorder="1" applyAlignment="1">
      <alignment horizontal="right" indent="1"/>
      <protection/>
    </xf>
    <xf numFmtId="0" fontId="3" fillId="0" borderId="27" xfId="60" applyFont="1" applyBorder="1" applyAlignment="1">
      <alignment horizontal="right" vertical="center" indent="1"/>
      <protection/>
    </xf>
    <xf numFmtId="176" fontId="7" fillId="0" borderId="30" xfId="61" applyFont="1" applyBorder="1" applyAlignment="1">
      <alignment horizontal="center"/>
      <protection/>
    </xf>
    <xf numFmtId="49" fontId="6" fillId="0" borderId="40" xfId="60" applyNumberFormat="1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176" fontId="7" fillId="0" borderId="0" xfId="0" applyFont="1" applyBorder="1" applyAlignment="1">
      <alignment/>
    </xf>
    <xf numFmtId="176" fontId="0" fillId="0" borderId="0" xfId="0" applyAlignment="1">
      <alignment/>
    </xf>
    <xf numFmtId="176" fontId="3" fillId="0" borderId="0" xfId="0" applyFont="1" applyBorder="1" applyAlignment="1">
      <alignment horizontal="center"/>
    </xf>
    <xf numFmtId="176" fontId="3" fillId="0" borderId="21" xfId="0" applyFont="1" applyBorder="1" applyAlignment="1">
      <alignment horizontal="center"/>
    </xf>
    <xf numFmtId="176" fontId="3" fillId="0" borderId="23" xfId="0" applyFont="1" applyFill="1" applyBorder="1" applyAlignment="1">
      <alignment/>
    </xf>
    <xf numFmtId="176" fontId="3" fillId="0" borderId="16" xfId="0" applyFont="1" applyFill="1" applyBorder="1" applyAlignment="1">
      <alignment horizontal="distributed" wrapText="1"/>
    </xf>
    <xf numFmtId="176" fontId="0" fillId="0" borderId="0" xfId="0" applyFont="1" applyFill="1" applyBorder="1" applyAlignment="1">
      <alignment/>
    </xf>
    <xf numFmtId="176" fontId="0" fillId="0" borderId="21" xfId="0" applyFont="1" applyFill="1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13" xfId="0" applyFont="1" applyFill="1" applyBorder="1" applyAlignment="1">
      <alignment/>
    </xf>
    <xf numFmtId="176" fontId="0" fillId="0" borderId="0" xfId="0" applyFont="1" applyBorder="1" applyAlignment="1">
      <alignment/>
    </xf>
    <xf numFmtId="176" fontId="0" fillId="0" borderId="21" xfId="0" applyFont="1" applyBorder="1" applyAlignment="1">
      <alignment/>
    </xf>
    <xf numFmtId="176" fontId="0" fillId="0" borderId="26" xfId="0" applyFont="1" applyBorder="1" applyAlignment="1">
      <alignment/>
    </xf>
    <xf numFmtId="176" fontId="0" fillId="0" borderId="13" xfId="0" applyFont="1" applyBorder="1" applyAlignment="1">
      <alignment/>
    </xf>
    <xf numFmtId="176" fontId="8" fillId="0" borderId="0" xfId="0" applyFont="1" applyFill="1" applyBorder="1" applyAlignment="1">
      <alignment horizontal="right"/>
    </xf>
    <xf numFmtId="176" fontId="8" fillId="0" borderId="21" xfId="0" applyFont="1" applyFill="1" applyBorder="1" applyAlignment="1">
      <alignment horizontal="right"/>
    </xf>
    <xf numFmtId="176" fontId="8" fillId="0" borderId="26" xfId="0" applyFont="1" applyFill="1" applyBorder="1" applyAlignment="1">
      <alignment horizontal="right"/>
    </xf>
    <xf numFmtId="176" fontId="8" fillId="0" borderId="13" xfId="0" applyFont="1" applyFill="1" applyBorder="1" applyAlignment="1">
      <alignment horizontal="right"/>
    </xf>
    <xf numFmtId="176" fontId="0" fillId="0" borderId="0" xfId="0" applyFont="1" applyFill="1" applyBorder="1" applyAlignment="1">
      <alignment/>
    </xf>
    <xf numFmtId="176" fontId="0" fillId="0" borderId="21" xfId="0" applyFont="1" applyFill="1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13" xfId="0" applyFont="1" applyFill="1" applyBorder="1" applyAlignment="1">
      <alignment/>
    </xf>
    <xf numFmtId="176" fontId="0" fillId="0" borderId="11" xfId="0" applyFont="1" applyFill="1" applyBorder="1" applyAlignment="1">
      <alignment/>
    </xf>
    <xf numFmtId="176" fontId="8" fillId="0" borderId="11" xfId="0" applyFont="1" applyFill="1" applyBorder="1" applyAlignment="1">
      <alignment horizontal="right"/>
    </xf>
    <xf numFmtId="176" fontId="0" fillId="0" borderId="26" xfId="0" applyFont="1" applyFill="1" applyBorder="1" applyAlignment="1">
      <alignment horizontal="right"/>
    </xf>
    <xf numFmtId="176" fontId="0" fillId="0" borderId="21" xfId="0" applyFont="1" applyFill="1" applyBorder="1" applyAlignment="1">
      <alignment horizontal="right"/>
    </xf>
    <xf numFmtId="176" fontId="0" fillId="0" borderId="0" xfId="0" applyFont="1" applyFill="1" applyBorder="1" applyAlignment="1">
      <alignment horizontal="right"/>
    </xf>
    <xf numFmtId="176" fontId="0" fillId="0" borderId="13" xfId="0" applyFont="1" applyFill="1" applyBorder="1" applyAlignment="1">
      <alignment horizontal="right"/>
    </xf>
    <xf numFmtId="176" fontId="0" fillId="0" borderId="27" xfId="0" applyFont="1" applyFill="1" applyBorder="1" applyAlignment="1">
      <alignment horizontal="right"/>
    </xf>
    <xf numFmtId="176" fontId="0" fillId="0" borderId="31" xfId="0" applyFont="1" applyFill="1" applyBorder="1" applyAlignment="1">
      <alignment horizontal="right"/>
    </xf>
    <xf numFmtId="176" fontId="0" fillId="0" borderId="28" xfId="0" applyFont="1" applyFill="1" applyBorder="1" applyAlignment="1">
      <alignment horizontal="right"/>
    </xf>
    <xf numFmtId="176" fontId="0" fillId="0" borderId="15" xfId="0" applyFont="1" applyFill="1" applyBorder="1" applyAlignment="1">
      <alignment horizontal="right"/>
    </xf>
    <xf numFmtId="176" fontId="0" fillId="0" borderId="17" xfId="0" applyFont="1" applyBorder="1" applyAlignment="1">
      <alignment horizontal="center"/>
    </xf>
    <xf numFmtId="176" fontId="0" fillId="0" borderId="50" xfId="0" applyFont="1" applyBorder="1" applyAlignment="1">
      <alignment horizontal="center"/>
    </xf>
    <xf numFmtId="176" fontId="0" fillId="0" borderId="44" xfId="0" applyFont="1" applyBorder="1" applyAlignment="1">
      <alignment horizontal="center"/>
    </xf>
    <xf numFmtId="176" fontId="0" fillId="0" borderId="52" xfId="0" applyFont="1" applyBorder="1" applyAlignment="1">
      <alignment horizontal="center"/>
    </xf>
    <xf numFmtId="176" fontId="0" fillId="0" borderId="12" xfId="0" applyFont="1" applyBorder="1" applyAlignment="1">
      <alignment horizontal="center"/>
    </xf>
    <xf numFmtId="176" fontId="0" fillId="0" borderId="25" xfId="0" applyFont="1" applyBorder="1" applyAlignment="1">
      <alignment horizontal="center"/>
    </xf>
    <xf numFmtId="176" fontId="0" fillId="0" borderId="53" xfId="0" applyFont="1" applyBorder="1" applyAlignment="1">
      <alignment/>
    </xf>
    <xf numFmtId="176" fontId="0" fillId="0" borderId="54" xfId="0" applyFont="1" applyBorder="1" applyAlignment="1">
      <alignment/>
    </xf>
    <xf numFmtId="176" fontId="0" fillId="0" borderId="22" xfId="0" applyFont="1" applyBorder="1" applyAlignment="1">
      <alignment/>
    </xf>
    <xf numFmtId="176" fontId="0" fillId="0" borderId="11" xfId="0" applyFont="1" applyBorder="1" applyAlignment="1">
      <alignment/>
    </xf>
    <xf numFmtId="176" fontId="0" fillId="0" borderId="22" xfId="0" applyFont="1" applyFill="1" applyBorder="1" applyAlignment="1">
      <alignment/>
    </xf>
    <xf numFmtId="176" fontId="0" fillId="0" borderId="11" xfId="0" applyFont="1" applyFill="1" applyBorder="1" applyAlignment="1">
      <alignment horizontal="distributed" indent="1"/>
    </xf>
    <xf numFmtId="176" fontId="0" fillId="0" borderId="11" xfId="0" applyFont="1" applyFill="1" applyBorder="1" applyAlignment="1">
      <alignment horizontal="distributed" vertical="center"/>
    </xf>
    <xf numFmtId="176" fontId="4" fillId="0" borderId="35" xfId="0" applyFont="1" applyBorder="1" applyAlignment="1">
      <alignment horizontal="right"/>
    </xf>
    <xf numFmtId="176" fontId="4" fillId="0" borderId="31" xfId="0" applyFont="1" applyBorder="1" applyAlignment="1">
      <alignment horizontal="right"/>
    </xf>
    <xf numFmtId="176" fontId="4" fillId="0" borderId="15" xfId="0" applyFont="1" applyBorder="1" applyAlignment="1">
      <alignment horizontal="right"/>
    </xf>
    <xf numFmtId="176" fontId="4" fillId="0" borderId="30" xfId="0" applyFont="1" applyBorder="1" applyAlignment="1">
      <alignment horizontal="right"/>
    </xf>
    <xf numFmtId="176" fontId="4" fillId="0" borderId="27" xfId="0" applyFont="1" applyBorder="1" applyAlignment="1">
      <alignment horizontal="right"/>
    </xf>
    <xf numFmtId="176" fontId="4" fillId="0" borderId="29" xfId="0" applyFont="1" applyBorder="1" applyAlignment="1">
      <alignment horizontal="right"/>
    </xf>
    <xf numFmtId="176" fontId="4" fillId="0" borderId="21" xfId="0" applyFont="1" applyBorder="1" applyAlignment="1">
      <alignment horizontal="right"/>
    </xf>
    <xf numFmtId="176" fontId="4" fillId="0" borderId="13" xfId="0" applyFont="1" applyBorder="1" applyAlignment="1">
      <alignment horizontal="right"/>
    </xf>
    <xf numFmtId="176" fontId="4" fillId="0" borderId="14" xfId="0" applyFont="1" applyBorder="1" applyAlignment="1">
      <alignment horizontal="right"/>
    </xf>
    <xf numFmtId="176" fontId="4" fillId="0" borderId="16" xfId="0" applyFont="1" applyBorder="1" applyAlignment="1">
      <alignment horizontal="right"/>
    </xf>
    <xf numFmtId="176" fontId="4" fillId="0" borderId="26" xfId="0" applyFont="1" applyBorder="1" applyAlignment="1">
      <alignment horizontal="right"/>
    </xf>
    <xf numFmtId="176" fontId="4" fillId="0" borderId="23" xfId="0" applyFont="1" applyBorder="1" applyAlignment="1">
      <alignment horizontal="right"/>
    </xf>
    <xf numFmtId="176" fontId="4" fillId="0" borderId="11" xfId="0" applyFont="1" applyBorder="1" applyAlignment="1">
      <alignment horizontal="right"/>
    </xf>
    <xf numFmtId="176" fontId="3" fillId="0" borderId="30" xfId="0" applyFont="1" applyBorder="1" applyAlignment="1">
      <alignment horizontal="center"/>
    </xf>
    <xf numFmtId="0" fontId="4" fillId="0" borderId="55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right"/>
      <protection/>
    </xf>
    <xf numFmtId="49" fontId="3" fillId="0" borderId="30" xfId="60" applyNumberFormat="1" applyFont="1" applyBorder="1" applyAlignment="1">
      <alignment horizontal="center"/>
      <protection/>
    </xf>
    <xf numFmtId="176" fontId="3" fillId="0" borderId="13" xfId="60" applyNumberFormat="1" applyFont="1" applyBorder="1" applyAlignment="1">
      <alignment horizontal="right" vertical="center" indent="1"/>
      <protection/>
    </xf>
    <xf numFmtId="176" fontId="3" fillId="0" borderId="15" xfId="60" applyNumberFormat="1" applyFont="1" applyBorder="1" applyAlignment="1">
      <alignment horizontal="right" vertical="center" indent="1"/>
      <protection/>
    </xf>
    <xf numFmtId="176" fontId="3" fillId="0" borderId="11" xfId="60" applyNumberFormat="1" applyFont="1" applyBorder="1" applyAlignment="1">
      <alignment horizontal="right" vertical="center" indent="1"/>
      <protection/>
    </xf>
    <xf numFmtId="176" fontId="3" fillId="0" borderId="16" xfId="60" applyNumberFormat="1" applyFont="1" applyBorder="1" applyAlignment="1">
      <alignment horizontal="right" vertical="center" indent="1"/>
      <protection/>
    </xf>
    <xf numFmtId="176" fontId="7" fillId="0" borderId="0" xfId="61" applyFont="1" applyBorder="1" applyAlignment="1">
      <alignment horizontal="right"/>
      <protection/>
    </xf>
    <xf numFmtId="49" fontId="0" fillId="0" borderId="50" xfId="61" applyNumberFormat="1" applyFont="1" applyBorder="1" applyAlignment="1">
      <alignment horizontal="center"/>
      <protection/>
    </xf>
    <xf numFmtId="49" fontId="0" fillId="0" borderId="57" xfId="61" applyNumberFormat="1" applyFont="1" applyBorder="1" applyAlignment="1">
      <alignment horizontal="center"/>
      <protection/>
    </xf>
    <xf numFmtId="49" fontId="0" fillId="0" borderId="58" xfId="61" applyNumberFormat="1" applyFont="1" applyBorder="1" applyAlignment="1">
      <alignment horizontal="center"/>
      <protection/>
    </xf>
    <xf numFmtId="49" fontId="7" fillId="0" borderId="59" xfId="61" applyNumberFormat="1" applyFont="1" applyBorder="1" applyAlignment="1">
      <alignment horizontal="center"/>
      <protection/>
    </xf>
    <xf numFmtId="49" fontId="7" fillId="0" borderId="60" xfId="61" applyNumberFormat="1" applyFont="1" applyBorder="1" applyAlignment="1">
      <alignment horizontal="center"/>
      <protection/>
    </xf>
    <xf numFmtId="49" fontId="0" fillId="0" borderId="61" xfId="61" applyNumberFormat="1" applyFont="1" applyBorder="1" applyAlignment="1">
      <alignment horizontal="center"/>
      <protection/>
    </xf>
    <xf numFmtId="176" fontId="4" fillId="0" borderId="0" xfId="0" applyFont="1" applyBorder="1" applyAlignment="1">
      <alignment horizontal="right"/>
    </xf>
    <xf numFmtId="176" fontId="4" fillId="0" borderId="27" xfId="0" applyFont="1" applyBorder="1" applyAlignment="1">
      <alignment horizontal="right"/>
    </xf>
    <xf numFmtId="176" fontId="4" fillId="0" borderId="19" xfId="0" applyFont="1" applyBorder="1" applyAlignment="1">
      <alignment horizontal="center" vertical="center" wrapText="1"/>
    </xf>
    <xf numFmtId="176" fontId="4" fillId="0" borderId="21" xfId="0" applyFont="1" applyBorder="1" applyAlignment="1">
      <alignment horizontal="center" vertical="center" wrapText="1"/>
    </xf>
    <xf numFmtId="176" fontId="4" fillId="0" borderId="12" xfId="0" applyFont="1" applyBorder="1" applyAlignment="1">
      <alignment horizontal="center" vertical="center" wrapText="1"/>
    </xf>
    <xf numFmtId="176" fontId="4" fillId="0" borderId="55" xfId="0" applyFont="1" applyBorder="1" applyAlignment="1">
      <alignment horizontal="center" vertical="center" wrapText="1" shrinkToFit="1"/>
    </xf>
    <xf numFmtId="176" fontId="4" fillId="0" borderId="13" xfId="0" applyFont="1" applyBorder="1" applyAlignment="1">
      <alignment horizontal="center" vertical="center" wrapText="1" shrinkToFit="1"/>
    </xf>
    <xf numFmtId="176" fontId="4" fillId="0" borderId="25" xfId="0" applyFont="1" applyBorder="1" applyAlignment="1">
      <alignment horizontal="center" vertical="center" wrapText="1" shrinkToFit="1"/>
    </xf>
    <xf numFmtId="176" fontId="4" fillId="0" borderId="62" xfId="0" applyFont="1" applyBorder="1" applyAlignment="1">
      <alignment horizontal="center" vertical="center"/>
    </xf>
    <xf numFmtId="176" fontId="4" fillId="0" borderId="63" xfId="0" applyFont="1" applyBorder="1" applyAlignment="1">
      <alignment horizontal="center" vertical="center"/>
    </xf>
    <xf numFmtId="176" fontId="4" fillId="0" borderId="64" xfId="0" applyFont="1" applyBorder="1" applyAlignment="1">
      <alignment horizontal="distributed" vertical="distributed"/>
    </xf>
    <xf numFmtId="176" fontId="4" fillId="0" borderId="48" xfId="0" applyFont="1" applyBorder="1" applyAlignment="1">
      <alignment horizontal="distributed" vertical="distributed"/>
    </xf>
    <xf numFmtId="176" fontId="6" fillId="0" borderId="19" xfId="0" applyFont="1" applyBorder="1" applyAlignment="1">
      <alignment horizontal="center" vertical="center" wrapText="1" shrinkToFit="1"/>
    </xf>
    <xf numFmtId="176" fontId="6" fillId="0" borderId="12" xfId="0" applyFont="1" applyBorder="1" applyAlignment="1">
      <alignment horizontal="center" vertical="center" wrapText="1" shrinkToFit="1"/>
    </xf>
    <xf numFmtId="176" fontId="3" fillId="0" borderId="11" xfId="0" applyFont="1" applyBorder="1" applyAlignment="1">
      <alignment horizontal="right" indent="1"/>
    </xf>
    <xf numFmtId="176" fontId="3" fillId="0" borderId="26" xfId="0" applyFont="1" applyBorder="1" applyAlignment="1">
      <alignment horizontal="right" indent="1"/>
    </xf>
    <xf numFmtId="176" fontId="6" fillId="0" borderId="17" xfId="0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/>
    </xf>
    <xf numFmtId="176" fontId="6" fillId="0" borderId="40" xfId="0" applyFont="1" applyBorder="1" applyAlignment="1">
      <alignment horizontal="distributed" vertical="distributed"/>
    </xf>
    <xf numFmtId="176" fontId="6" fillId="0" borderId="43" xfId="0" applyFont="1" applyBorder="1" applyAlignment="1">
      <alignment horizontal="distributed" vertical="distributed"/>
    </xf>
    <xf numFmtId="176" fontId="6" fillId="0" borderId="18" xfId="0" applyFont="1" applyBorder="1" applyAlignment="1">
      <alignment horizontal="center" vertical="center" wrapText="1" shrinkToFit="1"/>
    </xf>
    <xf numFmtId="176" fontId="6" fillId="0" borderId="47" xfId="0" applyFont="1" applyBorder="1" applyAlignment="1">
      <alignment horizontal="center" vertical="center" wrapText="1" shrinkToFit="1"/>
    </xf>
    <xf numFmtId="176" fontId="6" fillId="0" borderId="65" xfId="0" applyFont="1" applyBorder="1" applyAlignment="1">
      <alignment horizontal="center" vertical="center"/>
    </xf>
    <xf numFmtId="176" fontId="6" fillId="0" borderId="20" xfId="0" applyFont="1" applyBorder="1" applyAlignment="1">
      <alignment horizontal="center" vertical="center"/>
    </xf>
    <xf numFmtId="176" fontId="6" fillId="0" borderId="46" xfId="0" applyFont="1" applyBorder="1" applyAlignment="1">
      <alignment horizontal="right"/>
    </xf>
    <xf numFmtId="176" fontId="6" fillId="0" borderId="54" xfId="0" applyFont="1" applyBorder="1" applyAlignment="1">
      <alignment horizontal="right"/>
    </xf>
    <xf numFmtId="176" fontId="3" fillId="0" borderId="66" xfId="0" applyFont="1" applyBorder="1" applyAlignment="1">
      <alignment horizontal="center" vertical="distributed"/>
    </xf>
    <xf numFmtId="176" fontId="3" fillId="0" borderId="67" xfId="0" applyFont="1" applyBorder="1" applyAlignment="1">
      <alignment horizontal="center" vertical="distributed"/>
    </xf>
    <xf numFmtId="176" fontId="3" fillId="0" borderId="58" xfId="0" applyFont="1" applyBorder="1" applyAlignment="1">
      <alignment horizontal="center" vertical="distributed"/>
    </xf>
    <xf numFmtId="176" fontId="4" fillId="0" borderId="65" xfId="0" applyFont="1" applyBorder="1" applyAlignment="1">
      <alignment horizontal="right"/>
    </xf>
    <xf numFmtId="176" fontId="3" fillId="0" borderId="63" xfId="0" applyFont="1" applyBorder="1" applyAlignment="1">
      <alignment horizontal="center" vertical="distributed"/>
    </xf>
    <xf numFmtId="176" fontId="3" fillId="0" borderId="62" xfId="0" applyFont="1" applyBorder="1" applyAlignment="1">
      <alignment horizontal="distributed" vertical="distributed"/>
    </xf>
    <xf numFmtId="176" fontId="3" fillId="0" borderId="67" xfId="0" applyFont="1" applyBorder="1" applyAlignment="1">
      <alignment horizontal="distributed" vertical="distributed"/>
    </xf>
    <xf numFmtId="176" fontId="3" fillId="0" borderId="63" xfId="0" applyFont="1" applyBorder="1" applyAlignment="1">
      <alignment horizontal="distributed" vertical="distributed"/>
    </xf>
    <xf numFmtId="176" fontId="3" fillId="0" borderId="62" xfId="0" applyFont="1" applyBorder="1" applyAlignment="1">
      <alignment horizontal="center" vertical="distributed"/>
    </xf>
    <xf numFmtId="176" fontId="3" fillId="0" borderId="28" xfId="0" applyFont="1" applyBorder="1" applyAlignment="1">
      <alignment horizontal="right" indent="1"/>
    </xf>
    <xf numFmtId="176" fontId="3" fillId="0" borderId="16" xfId="0" applyFont="1" applyBorder="1" applyAlignment="1">
      <alignment horizontal="right" indent="1"/>
    </xf>
    <xf numFmtId="0" fontId="4" fillId="0" borderId="0" xfId="60" applyFont="1" applyBorder="1" applyAlignment="1">
      <alignment horizontal="distributed" vertical="distributed"/>
      <protection/>
    </xf>
    <xf numFmtId="0" fontId="4" fillId="0" borderId="68" xfId="60" applyFont="1" applyBorder="1" applyAlignment="1">
      <alignment horizontal="distributed" vertical="distributed"/>
      <protection/>
    </xf>
    <xf numFmtId="0" fontId="4" fillId="0" borderId="48" xfId="60" applyFont="1" applyBorder="1" applyAlignment="1">
      <alignment horizontal="distributed" vertical="distributed"/>
      <protection/>
    </xf>
    <xf numFmtId="0" fontId="4" fillId="0" borderId="20" xfId="60" applyFont="1" applyBorder="1" applyAlignment="1">
      <alignment horizontal="center" vertical="distributed"/>
      <protection/>
    </xf>
    <xf numFmtId="0" fontId="4" fillId="0" borderId="10" xfId="60" applyFont="1" applyBorder="1" applyAlignment="1">
      <alignment horizontal="center" vertical="distributed"/>
      <protection/>
    </xf>
    <xf numFmtId="0" fontId="4" fillId="0" borderId="69" xfId="60" applyFont="1" applyBorder="1" applyAlignment="1">
      <alignment horizontal="distributed" vertical="distributed"/>
      <protection/>
    </xf>
    <xf numFmtId="0" fontId="4" fillId="0" borderId="51" xfId="60" applyFont="1" applyBorder="1" applyAlignment="1">
      <alignment horizontal="distributed" vertical="distributed"/>
      <protection/>
    </xf>
    <xf numFmtId="0" fontId="4" fillId="0" borderId="19" xfId="60" applyFont="1" applyBorder="1" applyAlignment="1">
      <alignment horizontal="distributed" vertical="distributed"/>
      <protection/>
    </xf>
    <xf numFmtId="0" fontId="4" fillId="0" borderId="12" xfId="60" applyFont="1" applyBorder="1" applyAlignment="1">
      <alignment horizontal="distributed" vertical="distributed"/>
      <protection/>
    </xf>
    <xf numFmtId="176" fontId="3" fillId="0" borderId="27" xfId="0" applyFont="1" applyBorder="1" applyAlignment="1">
      <alignment horizontal="right"/>
    </xf>
    <xf numFmtId="176" fontId="0" fillId="0" borderId="27" xfId="0" applyBorder="1" applyAlignment="1">
      <alignment horizontal="right"/>
    </xf>
    <xf numFmtId="176" fontId="4" fillId="0" borderId="67" xfId="0" applyFont="1" applyBorder="1" applyAlignment="1">
      <alignment horizontal="center" vertical="center"/>
    </xf>
    <xf numFmtId="176" fontId="4" fillId="0" borderId="62" xfId="0" applyFont="1" applyBorder="1" applyAlignment="1">
      <alignment horizontal="distributed" vertical="distributed"/>
    </xf>
    <xf numFmtId="176" fontId="0" fillId="0" borderId="67" xfId="0" applyBorder="1" applyAlignment="1">
      <alignment horizontal="distributed" vertical="distributed"/>
    </xf>
    <xf numFmtId="176" fontId="4" fillId="0" borderId="68" xfId="0" applyFont="1" applyBorder="1" applyAlignment="1">
      <alignment horizontal="center" vertical="center" wrapText="1" shrinkToFit="1"/>
    </xf>
    <xf numFmtId="176" fontId="4" fillId="0" borderId="29" xfId="0" applyFont="1" applyBorder="1" applyAlignment="1">
      <alignment horizontal="center" vertical="center" wrapText="1" shrinkToFit="1"/>
    </xf>
    <xf numFmtId="176" fontId="4" fillId="0" borderId="48" xfId="0" applyFont="1" applyBorder="1" applyAlignment="1">
      <alignment horizontal="center" vertical="center" wrapText="1" shrinkToFit="1"/>
    </xf>
    <xf numFmtId="176" fontId="4" fillId="0" borderId="70" xfId="0" applyFont="1" applyBorder="1" applyAlignment="1">
      <alignment horizontal="center" vertical="distributed"/>
    </xf>
    <xf numFmtId="176" fontId="0" fillId="0" borderId="51" xfId="0" applyBorder="1" applyAlignment="1">
      <alignment horizontal="center" vertical="distributed"/>
    </xf>
    <xf numFmtId="176" fontId="4" fillId="0" borderId="41" xfId="0" applyFont="1" applyBorder="1" applyAlignment="1">
      <alignment horizontal="center" vertical="distributed"/>
    </xf>
    <xf numFmtId="176" fontId="0" fillId="0" borderId="12" xfId="0" applyBorder="1" applyAlignment="1">
      <alignment horizontal="center" vertical="distributed"/>
    </xf>
    <xf numFmtId="176" fontId="4" fillId="0" borderId="40" xfId="0" applyFont="1" applyBorder="1" applyAlignment="1">
      <alignment horizontal="center" vertical="distributed"/>
    </xf>
    <xf numFmtId="176" fontId="4" fillId="0" borderId="14" xfId="0" applyFont="1" applyBorder="1" applyAlignment="1">
      <alignment horizontal="center" vertical="distributed"/>
    </xf>
    <xf numFmtId="176" fontId="4" fillId="0" borderId="43" xfId="0" applyFont="1" applyBorder="1" applyAlignment="1">
      <alignment horizontal="center" vertical="distributed"/>
    </xf>
    <xf numFmtId="176" fontId="4" fillId="0" borderId="20" xfId="0" applyFont="1" applyBorder="1" applyAlignment="1">
      <alignment horizontal="center" vertical="center" wrapText="1" shrinkToFit="1"/>
    </xf>
    <xf numFmtId="176" fontId="4" fillId="0" borderId="11" xfId="0" applyFont="1" applyBorder="1" applyAlignment="1">
      <alignment horizontal="center" vertical="center" wrapText="1" shrinkToFit="1"/>
    </xf>
    <xf numFmtId="176" fontId="4" fillId="0" borderId="10" xfId="0" applyFont="1" applyBorder="1" applyAlignment="1">
      <alignment horizontal="center" vertical="center" wrapText="1" shrinkToFit="1"/>
    </xf>
    <xf numFmtId="176" fontId="4" fillId="0" borderId="41" xfId="0" applyFont="1" applyBorder="1" applyAlignment="1">
      <alignment vertical="center" wrapText="1"/>
    </xf>
    <xf numFmtId="176" fontId="0" fillId="0" borderId="12" xfId="0" applyBorder="1" applyAlignment="1">
      <alignment vertical="center" wrapText="1"/>
    </xf>
    <xf numFmtId="176" fontId="4" fillId="0" borderId="24" xfId="0" applyFont="1" applyBorder="1" applyAlignment="1">
      <alignment horizontal="center" vertical="distributed"/>
    </xf>
    <xf numFmtId="176" fontId="0" fillId="0" borderId="25" xfId="0" applyBorder="1" applyAlignment="1">
      <alignment horizontal="center" vertical="distributed"/>
    </xf>
    <xf numFmtId="176" fontId="4" fillId="0" borderId="64" xfId="0" applyFont="1" applyBorder="1" applyAlignment="1">
      <alignment horizontal="center" vertical="distributed"/>
    </xf>
    <xf numFmtId="176" fontId="0" fillId="0" borderId="48" xfId="0" applyBorder="1" applyAlignment="1">
      <alignment horizontal="center" vertical="distributed"/>
    </xf>
    <xf numFmtId="176" fontId="4" fillId="0" borderId="65" xfId="61" applyFont="1" applyBorder="1" applyAlignment="1">
      <alignment horizontal="right"/>
      <protection/>
    </xf>
    <xf numFmtId="176" fontId="3" fillId="0" borderId="40" xfId="61" applyFont="1" applyBorder="1" applyAlignment="1">
      <alignment horizontal="center" vertical="center"/>
      <protection/>
    </xf>
    <xf numFmtId="176" fontId="3" fillId="0" borderId="43" xfId="61" applyFont="1" applyBorder="1" applyAlignment="1">
      <alignment horizontal="center" vertical="center"/>
      <protection/>
    </xf>
    <xf numFmtId="176" fontId="0" fillId="0" borderId="67" xfId="0" applyFont="1" applyBorder="1" applyAlignment="1">
      <alignment horizontal="distributed" vertical="distributed"/>
    </xf>
    <xf numFmtId="176" fontId="0" fillId="0" borderId="63" xfId="0" applyFont="1" applyBorder="1" applyAlignment="1">
      <alignment horizontal="distributed" vertical="distributed"/>
    </xf>
    <xf numFmtId="176" fontId="0" fillId="0" borderId="66" xfId="0" applyFont="1" applyBorder="1" applyAlignment="1">
      <alignment horizontal="distributed" vertical="distributed"/>
    </xf>
    <xf numFmtId="176" fontId="0" fillId="0" borderId="22" xfId="0" applyFont="1" applyFill="1" applyBorder="1" applyAlignment="1">
      <alignment horizontal="distributed" indent="2"/>
    </xf>
    <xf numFmtId="176" fontId="0" fillId="0" borderId="11" xfId="0" applyFont="1" applyFill="1" applyBorder="1" applyAlignment="1">
      <alignment horizontal="distributed" indent="2"/>
    </xf>
    <xf numFmtId="176" fontId="0" fillId="0" borderId="62" xfId="0" applyFont="1" applyBorder="1" applyAlignment="1">
      <alignment horizontal="distributed" vertical="distributed"/>
    </xf>
    <xf numFmtId="176" fontId="0" fillId="0" borderId="58" xfId="0" applyFont="1" applyBorder="1" applyAlignment="1">
      <alignment horizontal="distributed" vertical="distributed"/>
    </xf>
    <xf numFmtId="176" fontId="0" fillId="0" borderId="18" xfId="0" applyFont="1" applyBorder="1" applyAlignment="1">
      <alignment horizontal="center" vertical="center"/>
    </xf>
    <xf numFmtId="176" fontId="0" fillId="0" borderId="20" xfId="0" applyFont="1" applyBorder="1" applyAlignment="1">
      <alignment horizontal="center" vertical="center"/>
    </xf>
    <xf numFmtId="176" fontId="0" fillId="0" borderId="47" xfId="0" applyFont="1" applyBorder="1" applyAlignment="1">
      <alignment horizontal="center" vertical="center"/>
    </xf>
    <xf numFmtId="176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９地場産業の状況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525"/>
          <c:w val="0.97475"/>
          <c:h val="0.97475"/>
        </c:manualLayout>
      </c:layout>
      <c:barChart>
        <c:barDir val="col"/>
        <c:grouping val="clustered"/>
        <c:varyColors val="0"/>
        <c:ser>
          <c:idx val="1"/>
          <c:order val="0"/>
          <c:tx>
            <c:v>商店数</c:v>
          </c:tx>
          <c:spPr>
            <a:gradFill rotWithShape="1">
              <a:gsLst>
                <a:gs pos="0">
                  <a:srgbClr val="333333"/>
                </a:gs>
                <a:gs pos="50000">
                  <a:srgbClr val="FFFFFF"/>
                </a:gs>
                <a:gs pos="100000">
                  <a:srgbClr val="3333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'商業の推移'!$A$26:$A$39</c:f>
              <c:strCache/>
            </c:strRef>
          </c:cat>
          <c:val>
            <c:numRef>
              <c:f>'商業の推移'!$B$26:$B$39</c:f>
              <c:numCache/>
            </c:numRef>
          </c:val>
        </c:ser>
        <c:gapWidth val="70"/>
        <c:axId val="36037783"/>
        <c:axId val="55904592"/>
      </c:barChart>
      <c:lineChart>
        <c:grouping val="standard"/>
        <c:varyColors val="0"/>
        <c:ser>
          <c:idx val="0"/>
          <c:order val="1"/>
          <c:tx>
            <c:v>年間商品販売額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'商業の推移'!$A$26:$A$39</c:f>
              <c:strCache/>
            </c:strRef>
          </c:cat>
          <c:val>
            <c:numRef>
              <c:f>'商業の推移'!$D$26:$D$39</c:f>
              <c:numCache/>
            </c:numRef>
          </c:val>
          <c:smooth val="0"/>
        </c:ser>
        <c:axId val="33379281"/>
        <c:axId val="31978074"/>
      </c:line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04592"/>
        <c:crosses val="autoZero"/>
        <c:auto val="0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37783"/>
        <c:crossesAt val="1"/>
        <c:crossBetween val="between"/>
        <c:dispUnits/>
      </c:valAx>
      <c:catAx>
        <c:axId val="33379281"/>
        <c:scaling>
          <c:orientation val="minMax"/>
        </c:scaling>
        <c:axPos val="b"/>
        <c:delete val="1"/>
        <c:majorTickMark val="out"/>
        <c:minorTickMark val="none"/>
        <c:tickLblPos val="nextTo"/>
        <c:crossAx val="31978074"/>
        <c:crosses val="autoZero"/>
        <c:auto val="0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792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75"/>
          <c:y val="0.0405"/>
          <c:w val="0.233"/>
          <c:h val="0.1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85725</xdr:rowOff>
    </xdr:from>
    <xdr:to>
      <xdr:col>8</xdr:col>
      <xdr:colOff>742950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38125" y="523875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</xdr:row>
      <xdr:rowOff>123825</xdr:rowOff>
    </xdr:from>
    <xdr:to>
      <xdr:col>8</xdr:col>
      <xdr:colOff>647700</xdr:colOff>
      <xdr:row>3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342900"/>
          <a:ext cx="6115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（１）商店数と販売額の推移</a:t>
          </a:r>
        </a:p>
      </xdr:txBody>
    </xdr:sp>
    <xdr:clientData/>
  </xdr:twoCellAnchor>
  <xdr:twoCellAnchor>
    <xdr:from>
      <xdr:col>0</xdr:col>
      <xdr:colOff>200025</xdr:colOff>
      <xdr:row>20</xdr:row>
      <xdr:rowOff>104775</xdr:rowOff>
    </xdr:from>
    <xdr:to>
      <xdr:col>8</xdr:col>
      <xdr:colOff>581025</xdr:colOff>
      <xdr:row>21</xdr:row>
      <xdr:rowOff>219075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4486275"/>
          <a:ext cx="5972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（２）商店数・従業者数・年間商品販売額</a:t>
          </a:r>
        </a:p>
      </xdr:txBody>
    </xdr:sp>
    <xdr:clientData/>
  </xdr:twoCellAnchor>
  <xdr:twoCellAnchor>
    <xdr:from>
      <xdr:col>7</xdr:col>
      <xdr:colOff>561975</xdr:colOff>
      <xdr:row>2</xdr:row>
      <xdr:rowOff>9525</xdr:rowOff>
    </xdr:from>
    <xdr:to>
      <xdr:col>8</xdr:col>
      <xdr:colOff>638175</xdr:colOff>
      <xdr:row>3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72125" y="447675"/>
          <a:ext cx="657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（万円）</a:t>
          </a:r>
        </a:p>
      </xdr:txBody>
    </xdr:sp>
    <xdr:clientData/>
  </xdr:twoCellAnchor>
  <xdr:twoCellAnchor>
    <xdr:from>
      <xdr:col>7</xdr:col>
      <xdr:colOff>361950</xdr:colOff>
      <xdr:row>17</xdr:row>
      <xdr:rowOff>85725</xdr:rowOff>
    </xdr:from>
    <xdr:to>
      <xdr:col>8</xdr:col>
      <xdr:colOff>209550</xdr:colOff>
      <xdr:row>18</xdr:row>
      <xdr:rowOff>200025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72100" y="3810000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5</xdr:col>
      <xdr:colOff>0</xdr:colOff>
      <xdr:row>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33375"/>
          <a:ext cx="440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　仏　壇　</a:t>
          </a:r>
        </a:p>
      </xdr:txBody>
    </xdr:sp>
    <xdr:clientData/>
  </xdr:twoCellAnchor>
  <xdr:twoCellAnchor>
    <xdr:from>
      <xdr:col>0</xdr:col>
      <xdr:colOff>104775</xdr:colOff>
      <xdr:row>30</xdr:row>
      <xdr:rowOff>66675</xdr:rowOff>
    </xdr:from>
    <xdr:to>
      <xdr:col>4</xdr:col>
      <xdr:colOff>561975</xdr:colOff>
      <xdr:row>31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5038725"/>
          <a:ext cx="400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　和　紙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4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6" width="9.625" style="0" customWidth="1"/>
    <col min="7" max="8" width="7.625" style="0" customWidth="1"/>
    <col min="9" max="9" width="10.125" style="0" customWidth="1"/>
  </cols>
  <sheetData>
    <row r="1" ht="17.25">
      <c r="A1" s="1" t="s">
        <v>189</v>
      </c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  <row r="7" ht="17.25">
      <c r="A7" s="1"/>
    </row>
    <row r="8" ht="17.25">
      <c r="A8" s="1"/>
    </row>
    <row r="9" ht="17.25">
      <c r="A9" s="1"/>
    </row>
    <row r="10" ht="17.25">
      <c r="A10" s="1"/>
    </row>
    <row r="11" ht="17.25">
      <c r="A11" s="1"/>
    </row>
    <row r="12" ht="17.25">
      <c r="A12" s="1"/>
    </row>
    <row r="13" ht="17.25">
      <c r="A13" s="1"/>
    </row>
    <row r="14" ht="17.25">
      <c r="A14" s="1"/>
    </row>
    <row r="15" ht="17.25">
      <c r="A15" s="1"/>
    </row>
    <row r="16" ht="17.25">
      <c r="A16" s="1"/>
    </row>
    <row r="17" ht="17.25">
      <c r="A17" s="1"/>
    </row>
    <row r="18" ht="17.25">
      <c r="A18" s="1"/>
    </row>
    <row r="19" ht="17.25">
      <c r="A19" s="1"/>
    </row>
    <row r="20" ht="17.25">
      <c r="A20" s="1"/>
    </row>
    <row r="21" ht="17.25">
      <c r="A21" s="1"/>
    </row>
    <row r="22" spans="7:9" ht="21.75" customHeight="1" thickBot="1">
      <c r="G22" s="3"/>
      <c r="H22" s="230" t="s">
        <v>32</v>
      </c>
      <c r="I22" s="230"/>
    </row>
    <row r="23" spans="1:9" ht="15" customHeight="1">
      <c r="A23" s="14"/>
      <c r="B23" s="14"/>
      <c r="C23" s="15"/>
      <c r="D23" s="16" t="s">
        <v>3</v>
      </c>
      <c r="E23" s="231" t="s">
        <v>143</v>
      </c>
      <c r="F23" s="234" t="s">
        <v>144</v>
      </c>
      <c r="G23" s="237" t="s">
        <v>10</v>
      </c>
      <c r="H23" s="238"/>
      <c r="I23" s="17" t="s">
        <v>4</v>
      </c>
    </row>
    <row r="24" spans="1:9" ht="15" customHeight="1">
      <c r="A24" s="89"/>
      <c r="B24" s="120" t="s">
        <v>5</v>
      </c>
      <c r="C24" s="4" t="s">
        <v>6</v>
      </c>
      <c r="D24" s="18" t="s">
        <v>1</v>
      </c>
      <c r="E24" s="232"/>
      <c r="F24" s="235"/>
      <c r="G24" s="239" t="s">
        <v>6</v>
      </c>
      <c r="H24" s="21" t="s">
        <v>0</v>
      </c>
      <c r="I24" s="5" t="s">
        <v>2</v>
      </c>
    </row>
    <row r="25" spans="1:9" ht="15" customHeight="1" thickBot="1">
      <c r="A25" s="119"/>
      <c r="B25" s="121"/>
      <c r="C25" s="13"/>
      <c r="D25" s="6" t="s">
        <v>8</v>
      </c>
      <c r="E25" s="233"/>
      <c r="F25" s="236"/>
      <c r="G25" s="240"/>
      <c r="H25" s="22" t="s">
        <v>9</v>
      </c>
      <c r="I25" s="2" t="s">
        <v>7</v>
      </c>
    </row>
    <row r="26" spans="1:9" ht="16.5" customHeight="1" thickTop="1">
      <c r="A26" s="118" t="s">
        <v>139</v>
      </c>
      <c r="B26" s="122">
        <v>685</v>
      </c>
      <c r="C26" s="23">
        <v>2132</v>
      </c>
      <c r="D26" s="26">
        <v>754977</v>
      </c>
      <c r="E26" s="126">
        <v>89324</v>
      </c>
      <c r="F26" s="26">
        <v>13906</v>
      </c>
      <c r="G26" s="19">
        <f>C26/B26</f>
        <v>3.1124087591240874</v>
      </c>
      <c r="H26" s="7">
        <f>D26/B26</f>
        <v>1102.156204379562</v>
      </c>
      <c r="I26" s="9">
        <f>D26/C26</f>
        <v>354.1167917448405</v>
      </c>
    </row>
    <row r="27" spans="1:9" ht="16.5" customHeight="1">
      <c r="A27" s="118" t="s">
        <v>140</v>
      </c>
      <c r="B27" s="123">
        <v>674</v>
      </c>
      <c r="C27" s="23">
        <v>2259</v>
      </c>
      <c r="D27" s="26">
        <v>1054448</v>
      </c>
      <c r="E27" s="24">
        <v>115918</v>
      </c>
      <c r="F27" s="26">
        <v>18118</v>
      </c>
      <c r="G27" s="19">
        <f aca="true" t="shared" si="0" ref="G27:G37">C27/B27</f>
        <v>3.351632047477745</v>
      </c>
      <c r="H27" s="7">
        <f aca="true" t="shared" si="1" ref="H27:H35">D27/B27</f>
        <v>1564.4629080118693</v>
      </c>
      <c r="I27" s="9">
        <f aca="true" t="shared" si="2" ref="I27:I35">D27/C27</f>
        <v>466.7764497565294</v>
      </c>
    </row>
    <row r="28" spans="1:9" ht="16.5" customHeight="1">
      <c r="A28" s="118" t="s">
        <v>141</v>
      </c>
      <c r="B28" s="123">
        <v>646</v>
      </c>
      <c r="C28" s="23">
        <v>2202</v>
      </c>
      <c r="D28" s="26">
        <v>1543451</v>
      </c>
      <c r="E28" s="24">
        <v>186316</v>
      </c>
      <c r="F28" s="26">
        <v>22671</v>
      </c>
      <c r="G28" s="19">
        <f t="shared" si="0"/>
        <v>3.4086687306501546</v>
      </c>
      <c r="H28" s="7">
        <f t="shared" si="1"/>
        <v>2389.2430340557275</v>
      </c>
      <c r="I28" s="9">
        <f>D28/C28</f>
        <v>700.9314259763851</v>
      </c>
    </row>
    <row r="29" spans="1:9" ht="16.5" customHeight="1">
      <c r="A29" s="118" t="s">
        <v>26</v>
      </c>
      <c r="B29" s="123">
        <v>677</v>
      </c>
      <c r="C29" s="25">
        <v>2366</v>
      </c>
      <c r="D29" s="26">
        <v>2130389</v>
      </c>
      <c r="E29" s="24">
        <v>243879</v>
      </c>
      <c r="F29" s="26">
        <v>35769</v>
      </c>
      <c r="G29" s="19">
        <f t="shared" si="0"/>
        <v>3.494830132939439</v>
      </c>
      <c r="H29" s="7">
        <f t="shared" si="1"/>
        <v>3146.807976366322</v>
      </c>
      <c r="I29" s="9">
        <f t="shared" si="2"/>
        <v>900.4180050718512</v>
      </c>
    </row>
    <row r="30" spans="1:9" ht="16.5" customHeight="1">
      <c r="A30" s="118" t="s">
        <v>27</v>
      </c>
      <c r="B30" s="123">
        <v>666</v>
      </c>
      <c r="C30" s="25">
        <v>2355</v>
      </c>
      <c r="D30" s="26">
        <v>2865665</v>
      </c>
      <c r="E30" s="24">
        <v>313831</v>
      </c>
      <c r="F30" s="26">
        <v>47279</v>
      </c>
      <c r="G30" s="19">
        <f t="shared" si="0"/>
        <v>3.536036036036036</v>
      </c>
      <c r="H30" s="7">
        <f t="shared" si="1"/>
        <v>4302.8003003003005</v>
      </c>
      <c r="I30" s="9">
        <f t="shared" si="2"/>
        <v>1216.8428874734607</v>
      </c>
    </row>
    <row r="31" spans="1:9" ht="16.5" customHeight="1">
      <c r="A31" s="118" t="s">
        <v>28</v>
      </c>
      <c r="B31" s="123">
        <v>670</v>
      </c>
      <c r="C31" s="25">
        <v>2404</v>
      </c>
      <c r="D31" s="26">
        <v>3992589</v>
      </c>
      <c r="E31" s="24">
        <v>428255</v>
      </c>
      <c r="F31" s="26">
        <v>98943</v>
      </c>
      <c r="G31" s="19">
        <f t="shared" si="0"/>
        <v>3.5880597014925373</v>
      </c>
      <c r="H31" s="7">
        <f t="shared" si="1"/>
        <v>5959.088059701493</v>
      </c>
      <c r="I31" s="9">
        <f t="shared" si="2"/>
        <v>1660.8107321131447</v>
      </c>
    </row>
    <row r="32" spans="1:9" ht="16.5" customHeight="1">
      <c r="A32" s="118" t="s">
        <v>29</v>
      </c>
      <c r="B32" s="123">
        <v>635</v>
      </c>
      <c r="C32" s="25">
        <v>2386</v>
      </c>
      <c r="D32" s="26">
        <v>5265034</v>
      </c>
      <c r="E32" s="24">
        <v>497341</v>
      </c>
      <c r="F32" s="26">
        <v>112681</v>
      </c>
      <c r="G32" s="19">
        <f t="shared" si="0"/>
        <v>3.7574803149606297</v>
      </c>
      <c r="H32" s="7">
        <f t="shared" si="1"/>
        <v>8291.392125984252</v>
      </c>
      <c r="I32" s="9">
        <f t="shared" si="2"/>
        <v>2206.6362112321876</v>
      </c>
    </row>
    <row r="33" spans="1:9" ht="16.5" customHeight="1">
      <c r="A33" s="118" t="s">
        <v>30</v>
      </c>
      <c r="B33" s="123">
        <v>616</v>
      </c>
      <c r="C33" s="25">
        <v>2488</v>
      </c>
      <c r="D33" s="26">
        <v>4809597</v>
      </c>
      <c r="E33" s="24">
        <v>435318</v>
      </c>
      <c r="F33" s="26">
        <v>158050</v>
      </c>
      <c r="G33" s="19">
        <f t="shared" si="0"/>
        <v>4.038961038961039</v>
      </c>
      <c r="H33" s="7">
        <f t="shared" si="1"/>
        <v>7807.787337662337</v>
      </c>
      <c r="I33" s="9">
        <f t="shared" si="2"/>
        <v>1933.117765273312</v>
      </c>
    </row>
    <row r="34" spans="1:9" ht="16.5" customHeight="1">
      <c r="A34" s="118" t="s">
        <v>142</v>
      </c>
      <c r="B34" s="123">
        <v>529</v>
      </c>
      <c r="C34" s="25">
        <v>2302</v>
      </c>
      <c r="D34" s="26">
        <v>5832230</v>
      </c>
      <c r="E34" s="24">
        <v>493099</v>
      </c>
      <c r="F34" s="26">
        <v>196745</v>
      </c>
      <c r="G34" s="19">
        <f t="shared" si="0"/>
        <v>4.351606805293006</v>
      </c>
      <c r="H34" s="7">
        <f t="shared" si="1"/>
        <v>11025.00945179584</v>
      </c>
      <c r="I34" s="9">
        <f t="shared" si="2"/>
        <v>2533.5490877497828</v>
      </c>
    </row>
    <row r="35" spans="1:9" ht="16.5" customHeight="1">
      <c r="A35" s="118" t="s">
        <v>12</v>
      </c>
      <c r="B35" s="123">
        <v>501</v>
      </c>
      <c r="C35" s="25">
        <v>2214</v>
      </c>
      <c r="D35" s="26">
        <v>5638433</v>
      </c>
      <c r="E35" s="24">
        <v>529498</v>
      </c>
      <c r="F35" s="26">
        <v>302223</v>
      </c>
      <c r="G35" s="19">
        <f t="shared" si="0"/>
        <v>4.419161676646707</v>
      </c>
      <c r="H35" s="7">
        <f t="shared" si="1"/>
        <v>11254.357285429141</v>
      </c>
      <c r="I35" s="9">
        <f t="shared" si="2"/>
        <v>2546.7177055103884</v>
      </c>
    </row>
    <row r="36" spans="1:9" ht="16.5" customHeight="1">
      <c r="A36" s="118" t="s">
        <v>11</v>
      </c>
      <c r="B36" s="123">
        <v>466</v>
      </c>
      <c r="C36" s="25">
        <v>2206</v>
      </c>
      <c r="D36" s="26">
        <v>5764621</v>
      </c>
      <c r="E36" s="24">
        <v>570895</v>
      </c>
      <c r="F36" s="26">
        <v>297929</v>
      </c>
      <c r="G36" s="19">
        <f t="shared" si="0"/>
        <v>4.733905579399142</v>
      </c>
      <c r="H36" s="7">
        <f>D36/B36</f>
        <v>12370.431330472104</v>
      </c>
      <c r="I36" s="9">
        <f>D36/C36</f>
        <v>2613.155485040798</v>
      </c>
    </row>
    <row r="37" spans="1:9" ht="16.5" customHeight="1">
      <c r="A37" s="118" t="s">
        <v>13</v>
      </c>
      <c r="B37" s="123">
        <v>472</v>
      </c>
      <c r="C37" s="25">
        <v>2069</v>
      </c>
      <c r="D37" s="26">
        <v>5200868</v>
      </c>
      <c r="E37" s="127" t="s">
        <v>15</v>
      </c>
      <c r="F37" s="128" t="s">
        <v>15</v>
      </c>
      <c r="G37" s="19">
        <f t="shared" si="0"/>
        <v>4.383474576271187</v>
      </c>
      <c r="H37" s="7">
        <v>11018.78813559322</v>
      </c>
      <c r="I37" s="9">
        <v>2513.7109714838084</v>
      </c>
    </row>
    <row r="38" spans="1:9" ht="16.5" customHeight="1">
      <c r="A38" s="118" t="s">
        <v>61</v>
      </c>
      <c r="B38" s="123">
        <v>404</v>
      </c>
      <c r="C38" s="25">
        <v>2191</v>
      </c>
      <c r="D38" s="26">
        <v>4652863</v>
      </c>
      <c r="E38" s="24">
        <v>474783</v>
      </c>
      <c r="F38" s="26">
        <v>181293</v>
      </c>
      <c r="G38" s="19">
        <v>5.423267326732673</v>
      </c>
      <c r="H38" s="7">
        <v>11517</v>
      </c>
      <c r="I38" s="9">
        <v>2124</v>
      </c>
    </row>
    <row r="39" spans="1:9" ht="16.5" customHeight="1" thickBot="1">
      <c r="A39" s="29" t="s">
        <v>136</v>
      </c>
      <c r="B39" s="124">
        <v>383</v>
      </c>
      <c r="C39" s="27">
        <v>2116</v>
      </c>
      <c r="D39" s="125">
        <v>4306223</v>
      </c>
      <c r="E39" s="129" t="s">
        <v>15</v>
      </c>
      <c r="F39" s="28" t="s">
        <v>15</v>
      </c>
      <c r="G39" s="20">
        <f>C39/B39</f>
        <v>5.5248041775456915</v>
      </c>
      <c r="H39" s="10">
        <f>D39/B39</f>
        <v>11243.402088772846</v>
      </c>
      <c r="I39" s="11">
        <f>D39/C39</f>
        <v>2035.0770321361058</v>
      </c>
    </row>
    <row r="40" spans="8:9" s="12" customFormat="1" ht="14.25" customHeight="1">
      <c r="H40" s="229" t="s">
        <v>47</v>
      </c>
      <c r="I40" s="229"/>
    </row>
    <row r="41" s="12" customFormat="1" ht="11.25">
      <c r="A41" s="12" t="s">
        <v>138</v>
      </c>
    </row>
    <row r="42" ht="13.5">
      <c r="A42" s="12" t="s">
        <v>137</v>
      </c>
    </row>
  </sheetData>
  <sheetProtection/>
  <mergeCells count="6">
    <mergeCell ref="H40:I40"/>
    <mergeCell ref="H22:I22"/>
    <mergeCell ref="E23:E25"/>
    <mergeCell ref="F23:F25"/>
    <mergeCell ref="G23:H23"/>
    <mergeCell ref="G24:G2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&amp;R&amp;12商工業</oddHeader>
    <oddFooter>&amp;C33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54"/>
  <sheetViews>
    <sheetView zoomScale="85" zoomScaleNormal="85" zoomScalePageLayoutView="0" workbookViewId="0" topLeftCell="A1">
      <selection activeCell="D18" sqref="D18:E18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6.50390625" style="0" customWidth="1"/>
    <col min="4" max="4" width="9.50390625" style="0" bestFit="1" customWidth="1"/>
    <col min="5" max="5" width="5.625" style="0" customWidth="1"/>
    <col min="6" max="6" width="6.625" style="0" customWidth="1"/>
    <col min="7" max="7" width="8.875" style="0" bestFit="1" customWidth="1"/>
    <col min="8" max="8" width="5.625" style="0" customWidth="1"/>
    <col min="9" max="9" width="6.625" style="0" customWidth="1"/>
    <col min="10" max="10" width="8.875" style="0" bestFit="1" customWidth="1"/>
    <col min="11" max="11" width="5.625" style="0" customWidth="1"/>
    <col min="12" max="12" width="6.625" style="0" customWidth="1"/>
    <col min="13" max="13" width="7.125" style="0" customWidth="1"/>
  </cols>
  <sheetData>
    <row r="1" ht="17.25">
      <c r="A1" s="1" t="s">
        <v>190</v>
      </c>
    </row>
    <row r="2" spans="5:8" ht="14.25" thickBot="1">
      <c r="E2" s="30"/>
      <c r="F2" s="30"/>
      <c r="G2" s="30"/>
      <c r="H2" s="30"/>
    </row>
    <row r="3" spans="1:5" ht="13.5">
      <c r="A3" s="247" t="s">
        <v>17</v>
      </c>
      <c r="B3" s="249" t="s">
        <v>157</v>
      </c>
      <c r="C3" s="241" t="s">
        <v>158</v>
      </c>
      <c r="D3" s="251" t="s">
        <v>20</v>
      </c>
      <c r="E3" s="252"/>
    </row>
    <row r="4" spans="1:5" ht="14.25" thickBot="1">
      <c r="A4" s="248"/>
      <c r="B4" s="250"/>
      <c r="C4" s="242"/>
      <c r="D4" s="245" t="s">
        <v>21</v>
      </c>
      <c r="E4" s="246"/>
    </row>
    <row r="5" spans="1:5" ht="14.25" thickTop="1">
      <c r="A5" s="31"/>
      <c r="B5" s="32"/>
      <c r="C5" s="33" t="s">
        <v>22</v>
      </c>
      <c r="D5" s="253" t="s">
        <v>23</v>
      </c>
      <c r="E5" s="254"/>
    </row>
    <row r="6" spans="1:5" ht="13.5">
      <c r="A6" s="34" t="s">
        <v>16</v>
      </c>
      <c r="B6" s="32">
        <v>7</v>
      </c>
      <c r="C6" s="33">
        <v>412</v>
      </c>
      <c r="D6" s="244">
        <v>144660</v>
      </c>
      <c r="E6" s="243"/>
    </row>
    <row r="7" spans="1:5" ht="13.5">
      <c r="A7" s="34">
        <v>55</v>
      </c>
      <c r="B7" s="32">
        <v>10</v>
      </c>
      <c r="C7" s="33">
        <v>565</v>
      </c>
      <c r="D7" s="244">
        <v>320469</v>
      </c>
      <c r="E7" s="243"/>
    </row>
    <row r="8" spans="1:5" ht="13.5">
      <c r="A8" s="34">
        <v>56</v>
      </c>
      <c r="B8" s="32">
        <v>10</v>
      </c>
      <c r="C8" s="33">
        <v>618</v>
      </c>
      <c r="D8" s="244">
        <v>396041</v>
      </c>
      <c r="E8" s="243"/>
    </row>
    <row r="9" spans="1:5" ht="13.5">
      <c r="A9" s="34">
        <v>57</v>
      </c>
      <c r="B9" s="32">
        <v>10</v>
      </c>
      <c r="C9" s="33">
        <v>611</v>
      </c>
      <c r="D9" s="244">
        <v>792121</v>
      </c>
      <c r="E9" s="243"/>
    </row>
    <row r="10" spans="1:5" ht="13.5">
      <c r="A10" s="34">
        <v>58</v>
      </c>
      <c r="B10" s="32">
        <v>10</v>
      </c>
      <c r="C10" s="33">
        <v>644</v>
      </c>
      <c r="D10" s="244">
        <v>905746</v>
      </c>
      <c r="E10" s="243"/>
    </row>
    <row r="11" spans="1:5" ht="13.5">
      <c r="A11" s="34">
        <v>59</v>
      </c>
      <c r="B11" s="32">
        <v>11</v>
      </c>
      <c r="C11" s="33">
        <v>963</v>
      </c>
      <c r="D11" s="244">
        <v>2013095</v>
      </c>
      <c r="E11" s="243"/>
    </row>
    <row r="12" spans="1:5" ht="13.5">
      <c r="A12" s="34">
        <v>60</v>
      </c>
      <c r="B12" s="32">
        <v>11</v>
      </c>
      <c r="C12" s="33">
        <v>1021</v>
      </c>
      <c r="D12" s="244">
        <v>2454605</v>
      </c>
      <c r="E12" s="243"/>
    </row>
    <row r="13" spans="1:5" ht="13.5">
      <c r="A13" s="34">
        <v>61</v>
      </c>
      <c r="B13" s="32">
        <v>11</v>
      </c>
      <c r="C13" s="33">
        <v>976</v>
      </c>
      <c r="D13" s="244">
        <v>2048667</v>
      </c>
      <c r="E13" s="243"/>
    </row>
    <row r="14" spans="1:5" ht="13.5">
      <c r="A14" s="34">
        <v>62</v>
      </c>
      <c r="B14" s="32">
        <v>11</v>
      </c>
      <c r="C14" s="33">
        <v>1014</v>
      </c>
      <c r="D14" s="244">
        <v>2344789</v>
      </c>
      <c r="E14" s="243"/>
    </row>
    <row r="15" spans="1:5" ht="13.5">
      <c r="A15" s="34">
        <v>63</v>
      </c>
      <c r="B15" s="32">
        <v>11</v>
      </c>
      <c r="C15" s="33">
        <v>1072</v>
      </c>
      <c r="D15" s="243">
        <v>2281479</v>
      </c>
      <c r="E15" s="243"/>
    </row>
    <row r="16" spans="1:5" ht="13.5">
      <c r="A16" s="44" t="s">
        <v>24</v>
      </c>
      <c r="B16" s="32">
        <v>11</v>
      </c>
      <c r="C16" s="33">
        <v>1024</v>
      </c>
      <c r="D16" s="243">
        <v>2798637</v>
      </c>
      <c r="E16" s="243"/>
    </row>
    <row r="17" spans="1:5" ht="13.5">
      <c r="A17" s="36">
        <v>2</v>
      </c>
      <c r="B17" s="32">
        <v>11</v>
      </c>
      <c r="C17" s="33">
        <v>1176</v>
      </c>
      <c r="D17" s="243">
        <v>3582592</v>
      </c>
      <c r="E17" s="243"/>
    </row>
    <row r="18" spans="1:5" ht="13.5">
      <c r="A18" s="36">
        <v>3</v>
      </c>
      <c r="B18" s="37">
        <v>14</v>
      </c>
      <c r="C18" s="33">
        <v>1330</v>
      </c>
      <c r="D18" s="243">
        <v>4208670</v>
      </c>
      <c r="E18" s="243"/>
    </row>
    <row r="19" spans="1:5" ht="13.5">
      <c r="A19" s="36">
        <v>4</v>
      </c>
      <c r="B19" s="37">
        <v>14</v>
      </c>
      <c r="C19" s="33">
        <v>1336</v>
      </c>
      <c r="D19" s="243">
        <v>4016722</v>
      </c>
      <c r="E19" s="243"/>
    </row>
    <row r="20" spans="1:5" ht="13.5">
      <c r="A20" s="36">
        <v>5</v>
      </c>
      <c r="B20" s="37">
        <v>13</v>
      </c>
      <c r="C20" s="33">
        <v>1372</v>
      </c>
      <c r="D20" s="243">
        <v>4284625</v>
      </c>
      <c r="E20" s="243"/>
    </row>
    <row r="21" spans="1:5" ht="13.5">
      <c r="A21" s="36">
        <v>6</v>
      </c>
      <c r="B21" s="37">
        <v>14</v>
      </c>
      <c r="C21" s="33">
        <v>1347</v>
      </c>
      <c r="D21" s="243">
        <v>5064393</v>
      </c>
      <c r="E21" s="243"/>
    </row>
    <row r="22" spans="1:5" ht="13.5">
      <c r="A22" s="36">
        <v>7</v>
      </c>
      <c r="B22" s="32">
        <v>14</v>
      </c>
      <c r="C22" s="33">
        <v>1360</v>
      </c>
      <c r="D22" s="243">
        <v>6015611</v>
      </c>
      <c r="E22" s="243"/>
    </row>
    <row r="23" spans="1:5" ht="13.5">
      <c r="A23" s="36">
        <v>8</v>
      </c>
      <c r="B23" s="32">
        <v>14</v>
      </c>
      <c r="C23" s="33">
        <v>1349</v>
      </c>
      <c r="D23" s="243">
        <v>6483516</v>
      </c>
      <c r="E23" s="243"/>
    </row>
    <row r="24" spans="1:5" ht="13.5">
      <c r="A24" s="36">
        <v>9</v>
      </c>
      <c r="B24" s="32">
        <v>14</v>
      </c>
      <c r="C24" s="33">
        <v>1394</v>
      </c>
      <c r="D24" s="244">
        <v>7800187</v>
      </c>
      <c r="E24" s="243"/>
    </row>
    <row r="25" spans="1:5" ht="13.5">
      <c r="A25" s="36">
        <v>10</v>
      </c>
      <c r="B25" s="32">
        <v>14</v>
      </c>
      <c r="C25" s="33">
        <v>1244</v>
      </c>
      <c r="D25" s="244">
        <v>7688379</v>
      </c>
      <c r="E25" s="243"/>
    </row>
    <row r="26" spans="1:5" ht="13.5">
      <c r="A26" s="36">
        <v>11</v>
      </c>
      <c r="B26" s="32">
        <v>14</v>
      </c>
      <c r="C26" s="33">
        <v>1069</v>
      </c>
      <c r="D26" s="244">
        <v>5511634</v>
      </c>
      <c r="E26" s="243"/>
    </row>
    <row r="27" spans="1:5" ht="13.5">
      <c r="A27" s="36">
        <v>12</v>
      </c>
      <c r="B27" s="32">
        <v>14</v>
      </c>
      <c r="C27" s="33">
        <v>969</v>
      </c>
      <c r="D27" s="244">
        <v>3175943</v>
      </c>
      <c r="E27" s="243"/>
    </row>
    <row r="28" spans="1:5" ht="13.5">
      <c r="A28" s="36">
        <v>13</v>
      </c>
      <c r="B28" s="32">
        <v>14</v>
      </c>
      <c r="C28" s="33">
        <v>900</v>
      </c>
      <c r="D28" s="244">
        <v>2490167</v>
      </c>
      <c r="E28" s="243"/>
    </row>
    <row r="29" spans="1:5" ht="13.5">
      <c r="A29" s="36">
        <v>14</v>
      </c>
      <c r="B29" s="32">
        <v>11</v>
      </c>
      <c r="C29" s="33">
        <v>841</v>
      </c>
      <c r="D29" s="244">
        <v>3103042</v>
      </c>
      <c r="E29" s="243"/>
    </row>
    <row r="30" spans="1:5" ht="13.5">
      <c r="A30" s="36">
        <v>15</v>
      </c>
      <c r="B30" s="32">
        <v>10</v>
      </c>
      <c r="C30" s="33">
        <v>823</v>
      </c>
      <c r="D30" s="244">
        <v>3164329</v>
      </c>
      <c r="E30" s="243"/>
    </row>
    <row r="31" spans="1:5" ht="13.5">
      <c r="A31" s="36">
        <v>16</v>
      </c>
      <c r="B31" s="32">
        <v>10</v>
      </c>
      <c r="C31" s="33">
        <v>854</v>
      </c>
      <c r="D31" s="244">
        <v>3546173</v>
      </c>
      <c r="E31" s="243"/>
    </row>
    <row r="32" spans="1:5" ht="14.25" thickBot="1">
      <c r="A32" s="38">
        <v>17</v>
      </c>
      <c r="B32" s="39">
        <v>10</v>
      </c>
      <c r="C32" s="40">
        <v>820</v>
      </c>
      <c r="D32" s="264">
        <v>3539459</v>
      </c>
      <c r="E32" s="265"/>
    </row>
    <row r="33" spans="4:5" ht="13.5">
      <c r="D33" s="229" t="s">
        <v>196</v>
      </c>
      <c r="E33" s="229"/>
    </row>
    <row r="36" ht="17.25">
      <c r="A36" s="1" t="s">
        <v>192</v>
      </c>
    </row>
    <row r="37" spans="1:13" ht="14.25" thickBo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30" t="s">
        <v>32</v>
      </c>
      <c r="M37" s="230"/>
    </row>
    <row r="38" spans="1:13" ht="18" customHeight="1">
      <c r="A38" s="130"/>
      <c r="B38" s="260" t="s">
        <v>33</v>
      </c>
      <c r="C38" s="261"/>
      <c r="D38" s="262"/>
      <c r="E38" s="263" t="s">
        <v>34</v>
      </c>
      <c r="F38" s="256"/>
      <c r="G38" s="257"/>
      <c r="H38" s="255" t="s">
        <v>35</v>
      </c>
      <c r="I38" s="256"/>
      <c r="J38" s="257"/>
      <c r="K38" s="255" t="s">
        <v>36</v>
      </c>
      <c r="L38" s="256"/>
      <c r="M38" s="259"/>
    </row>
    <row r="39" spans="1:13" ht="19.5" customHeight="1" thickBot="1">
      <c r="A39" s="131"/>
      <c r="B39" s="132" t="s">
        <v>37</v>
      </c>
      <c r="C39" s="133" t="s">
        <v>19</v>
      </c>
      <c r="D39" s="134" t="s">
        <v>38</v>
      </c>
      <c r="E39" s="135" t="s">
        <v>37</v>
      </c>
      <c r="F39" s="133" t="s">
        <v>19</v>
      </c>
      <c r="G39" s="136" t="s">
        <v>38</v>
      </c>
      <c r="H39" s="135" t="s">
        <v>37</v>
      </c>
      <c r="I39" s="133" t="s">
        <v>19</v>
      </c>
      <c r="J39" s="136" t="s">
        <v>38</v>
      </c>
      <c r="K39" s="135" t="s">
        <v>37</v>
      </c>
      <c r="L39" s="133" t="s">
        <v>19</v>
      </c>
      <c r="M39" s="134" t="s">
        <v>38</v>
      </c>
    </row>
    <row r="40" spans="1:13" ht="14.25" thickTop="1">
      <c r="A40" s="44" t="s">
        <v>139</v>
      </c>
      <c r="B40" s="41">
        <f>E40+H40+K40</f>
        <v>685</v>
      </c>
      <c r="C40" s="42">
        <f>F40+I40+L40</f>
        <v>2132</v>
      </c>
      <c r="D40" s="35">
        <f>G40+J40+M40</f>
        <v>754977</v>
      </c>
      <c r="E40" s="32">
        <v>61</v>
      </c>
      <c r="F40" s="42">
        <v>306</v>
      </c>
      <c r="G40" s="43">
        <v>183276</v>
      </c>
      <c r="H40" s="32">
        <v>541</v>
      </c>
      <c r="I40" s="42">
        <v>1565</v>
      </c>
      <c r="J40" s="43">
        <v>546833</v>
      </c>
      <c r="K40" s="32">
        <v>83</v>
      </c>
      <c r="L40" s="33">
        <v>261</v>
      </c>
      <c r="M40" s="35">
        <v>24868</v>
      </c>
    </row>
    <row r="41" spans="1:13" ht="13.5">
      <c r="A41" s="44" t="s">
        <v>25</v>
      </c>
      <c r="B41" s="41">
        <f aca="true" t="shared" si="0" ref="B41:B47">E41+H41+K41</f>
        <v>674</v>
      </c>
      <c r="C41" s="33">
        <f aca="true" t="shared" si="1" ref="C41:D47">F41+I41+L41</f>
        <v>2259</v>
      </c>
      <c r="D41" s="35">
        <f t="shared" si="1"/>
        <v>1054448</v>
      </c>
      <c r="E41" s="32">
        <v>51</v>
      </c>
      <c r="F41" s="33">
        <v>297</v>
      </c>
      <c r="G41" s="43">
        <v>291358</v>
      </c>
      <c r="H41" s="32">
        <v>539</v>
      </c>
      <c r="I41" s="33">
        <v>1640</v>
      </c>
      <c r="J41" s="43">
        <v>729759</v>
      </c>
      <c r="K41" s="32">
        <v>84</v>
      </c>
      <c r="L41" s="33">
        <v>322</v>
      </c>
      <c r="M41" s="35">
        <v>33331</v>
      </c>
    </row>
    <row r="42" spans="1:13" ht="13.5">
      <c r="A42" s="44" t="s">
        <v>39</v>
      </c>
      <c r="B42" s="41">
        <f t="shared" si="0"/>
        <v>646</v>
      </c>
      <c r="C42" s="33">
        <f t="shared" si="1"/>
        <v>2202</v>
      </c>
      <c r="D42" s="35">
        <f t="shared" si="1"/>
        <v>1543451</v>
      </c>
      <c r="E42" s="32">
        <v>50</v>
      </c>
      <c r="F42" s="33">
        <v>262</v>
      </c>
      <c r="G42" s="43">
        <v>426417</v>
      </c>
      <c r="H42" s="32">
        <v>512</v>
      </c>
      <c r="I42" s="33">
        <v>1638</v>
      </c>
      <c r="J42" s="43">
        <v>1070536</v>
      </c>
      <c r="K42" s="32">
        <v>84</v>
      </c>
      <c r="L42" s="33">
        <v>302</v>
      </c>
      <c r="M42" s="35">
        <v>46498</v>
      </c>
    </row>
    <row r="43" spans="1:13" ht="13.5">
      <c r="A43" s="44" t="s">
        <v>40</v>
      </c>
      <c r="B43" s="41">
        <f t="shared" si="0"/>
        <v>677</v>
      </c>
      <c r="C43" s="33">
        <f t="shared" si="1"/>
        <v>2366</v>
      </c>
      <c r="D43" s="35">
        <f t="shared" si="1"/>
        <v>2130389</v>
      </c>
      <c r="E43" s="32">
        <v>38</v>
      </c>
      <c r="F43" s="33">
        <v>256</v>
      </c>
      <c r="G43" s="43">
        <v>700834</v>
      </c>
      <c r="H43" s="32">
        <v>533</v>
      </c>
      <c r="I43" s="33">
        <v>1740</v>
      </c>
      <c r="J43" s="43">
        <v>1348006</v>
      </c>
      <c r="K43" s="32">
        <v>106</v>
      </c>
      <c r="L43" s="33">
        <v>370</v>
      </c>
      <c r="M43" s="35">
        <v>81549</v>
      </c>
    </row>
    <row r="44" spans="1:13" ht="13.5">
      <c r="A44" s="44" t="s">
        <v>41</v>
      </c>
      <c r="B44" s="41">
        <f t="shared" si="0"/>
        <v>666</v>
      </c>
      <c r="C44" s="33">
        <f t="shared" si="1"/>
        <v>2355</v>
      </c>
      <c r="D44" s="35">
        <f t="shared" si="1"/>
        <v>2865665</v>
      </c>
      <c r="E44" s="32">
        <v>40</v>
      </c>
      <c r="F44" s="33">
        <v>296</v>
      </c>
      <c r="G44" s="43">
        <v>937104</v>
      </c>
      <c r="H44" s="32">
        <v>509</v>
      </c>
      <c r="I44" s="33">
        <v>1703</v>
      </c>
      <c r="J44" s="43">
        <v>1839072</v>
      </c>
      <c r="K44" s="32">
        <v>117</v>
      </c>
      <c r="L44" s="33">
        <v>356</v>
      </c>
      <c r="M44" s="35">
        <v>89489</v>
      </c>
    </row>
    <row r="45" spans="1:13" ht="13.5">
      <c r="A45" s="44" t="s">
        <v>42</v>
      </c>
      <c r="B45" s="41">
        <f t="shared" si="0"/>
        <v>670</v>
      </c>
      <c r="C45" s="33">
        <f t="shared" si="1"/>
        <v>2404</v>
      </c>
      <c r="D45" s="35">
        <f t="shared" si="1"/>
        <v>3992589</v>
      </c>
      <c r="E45" s="32">
        <v>52</v>
      </c>
      <c r="F45" s="33">
        <v>375</v>
      </c>
      <c r="G45" s="43">
        <v>1451163</v>
      </c>
      <c r="H45" s="32">
        <v>520</v>
      </c>
      <c r="I45" s="33">
        <v>1818</v>
      </c>
      <c r="J45" s="43">
        <v>2436305</v>
      </c>
      <c r="K45" s="32">
        <v>98</v>
      </c>
      <c r="L45" s="33">
        <v>211</v>
      </c>
      <c r="M45" s="35">
        <v>105121</v>
      </c>
    </row>
    <row r="46" spans="1:13" ht="13.5">
      <c r="A46" s="44" t="s">
        <v>43</v>
      </c>
      <c r="B46" s="41">
        <f t="shared" si="0"/>
        <v>635</v>
      </c>
      <c r="C46" s="33">
        <f t="shared" si="1"/>
        <v>2386</v>
      </c>
      <c r="D46" s="35">
        <f t="shared" si="1"/>
        <v>5265034</v>
      </c>
      <c r="E46" s="32">
        <v>60</v>
      </c>
      <c r="F46" s="33">
        <v>380</v>
      </c>
      <c r="G46" s="43">
        <v>2168302</v>
      </c>
      <c r="H46" s="32">
        <v>515</v>
      </c>
      <c r="I46" s="33">
        <v>1814</v>
      </c>
      <c r="J46" s="43">
        <v>2993626</v>
      </c>
      <c r="K46" s="32">
        <v>60</v>
      </c>
      <c r="L46" s="33">
        <v>192</v>
      </c>
      <c r="M46" s="35">
        <v>103106</v>
      </c>
    </row>
    <row r="47" spans="1:13" ht="13.5">
      <c r="A47" s="44" t="s">
        <v>44</v>
      </c>
      <c r="B47" s="41">
        <f t="shared" si="0"/>
        <v>616</v>
      </c>
      <c r="C47" s="33">
        <f t="shared" si="1"/>
        <v>2488</v>
      </c>
      <c r="D47" s="35">
        <f t="shared" si="1"/>
        <v>4809597</v>
      </c>
      <c r="E47" s="32">
        <v>49</v>
      </c>
      <c r="F47" s="33">
        <v>383</v>
      </c>
      <c r="G47" s="43">
        <v>1757487</v>
      </c>
      <c r="H47" s="32">
        <v>497</v>
      </c>
      <c r="I47" s="45">
        <v>1860</v>
      </c>
      <c r="J47" s="33">
        <v>2937075</v>
      </c>
      <c r="K47" s="32">
        <v>70</v>
      </c>
      <c r="L47" s="33">
        <v>245</v>
      </c>
      <c r="M47" s="35">
        <v>115035</v>
      </c>
    </row>
    <row r="48" spans="1:13" ht="13.5">
      <c r="A48" s="44" t="s">
        <v>142</v>
      </c>
      <c r="B48" s="41">
        <f>E48+H48</f>
        <v>529</v>
      </c>
      <c r="C48" s="33">
        <f aca="true" t="shared" si="2" ref="C48:D50">F48+I48</f>
        <v>2302</v>
      </c>
      <c r="D48" s="35">
        <f t="shared" si="2"/>
        <v>5832230</v>
      </c>
      <c r="E48" s="32">
        <v>53</v>
      </c>
      <c r="F48" s="33">
        <v>392</v>
      </c>
      <c r="G48" s="43">
        <v>2321457</v>
      </c>
      <c r="H48" s="32">
        <v>476</v>
      </c>
      <c r="I48" s="45">
        <v>1910</v>
      </c>
      <c r="J48" s="33">
        <v>3510773</v>
      </c>
      <c r="K48" s="46" t="s">
        <v>45</v>
      </c>
      <c r="L48" s="47" t="s">
        <v>45</v>
      </c>
      <c r="M48" s="48" t="s">
        <v>45</v>
      </c>
    </row>
    <row r="49" spans="1:13" ht="13.5">
      <c r="A49" s="44" t="s">
        <v>12</v>
      </c>
      <c r="B49" s="41">
        <f>E49+H49</f>
        <v>501</v>
      </c>
      <c r="C49" s="33">
        <f t="shared" si="2"/>
        <v>2214</v>
      </c>
      <c r="D49" s="35">
        <f t="shared" si="2"/>
        <v>5638433</v>
      </c>
      <c r="E49" s="32">
        <v>50</v>
      </c>
      <c r="F49" s="33">
        <v>371</v>
      </c>
      <c r="G49" s="43">
        <v>1952711</v>
      </c>
      <c r="H49" s="32">
        <v>451</v>
      </c>
      <c r="I49" s="45">
        <v>1843</v>
      </c>
      <c r="J49" s="33">
        <v>3685722</v>
      </c>
      <c r="K49" s="46" t="s">
        <v>45</v>
      </c>
      <c r="L49" s="47" t="s">
        <v>45</v>
      </c>
      <c r="M49" s="48" t="s">
        <v>45</v>
      </c>
    </row>
    <row r="50" spans="1:13" ht="13.5">
      <c r="A50" s="44" t="s">
        <v>46</v>
      </c>
      <c r="B50" s="41">
        <f>E50+H50</f>
        <v>466</v>
      </c>
      <c r="C50" s="33">
        <f t="shared" si="2"/>
        <v>2206</v>
      </c>
      <c r="D50" s="35">
        <f>G50+J50</f>
        <v>5764621</v>
      </c>
      <c r="E50" s="32">
        <v>43</v>
      </c>
      <c r="F50" s="33">
        <v>313</v>
      </c>
      <c r="G50" s="43">
        <v>1946435</v>
      </c>
      <c r="H50" s="32">
        <v>423</v>
      </c>
      <c r="I50" s="45">
        <v>1893</v>
      </c>
      <c r="J50" s="33">
        <v>3818186</v>
      </c>
      <c r="K50" s="46" t="s">
        <v>31</v>
      </c>
      <c r="L50" s="47" t="s">
        <v>31</v>
      </c>
      <c r="M50" s="48" t="s">
        <v>31</v>
      </c>
    </row>
    <row r="51" spans="1:13" ht="13.5">
      <c r="A51" s="44" t="s">
        <v>13</v>
      </c>
      <c r="B51" s="41">
        <v>472</v>
      </c>
      <c r="C51" s="33">
        <v>2069</v>
      </c>
      <c r="D51" s="35">
        <v>5200868</v>
      </c>
      <c r="E51" s="32">
        <v>46</v>
      </c>
      <c r="F51" s="33">
        <v>299</v>
      </c>
      <c r="G51" s="43">
        <v>1695014</v>
      </c>
      <c r="H51" s="32">
        <v>426</v>
      </c>
      <c r="I51" s="45">
        <v>1770</v>
      </c>
      <c r="J51" s="33">
        <v>3505854</v>
      </c>
      <c r="K51" s="46" t="s">
        <v>31</v>
      </c>
      <c r="L51" s="47" t="s">
        <v>31</v>
      </c>
      <c r="M51" s="48" t="s">
        <v>31</v>
      </c>
    </row>
    <row r="52" spans="1:13" ht="13.5">
      <c r="A52" s="44" t="s">
        <v>61</v>
      </c>
      <c r="B52" s="41">
        <v>404</v>
      </c>
      <c r="C52" s="33">
        <v>2191</v>
      </c>
      <c r="D52" s="35">
        <v>4652863</v>
      </c>
      <c r="E52" s="32">
        <v>41</v>
      </c>
      <c r="F52" s="33">
        <v>324</v>
      </c>
      <c r="G52" s="43">
        <v>1395081</v>
      </c>
      <c r="H52" s="32">
        <v>363</v>
      </c>
      <c r="I52" s="45">
        <v>1867</v>
      </c>
      <c r="J52" s="33">
        <v>3257782</v>
      </c>
      <c r="K52" s="46" t="s">
        <v>31</v>
      </c>
      <c r="L52" s="47" t="s">
        <v>31</v>
      </c>
      <c r="M52" s="48" t="s">
        <v>31</v>
      </c>
    </row>
    <row r="53" spans="1:13" ht="14.25" thickBot="1">
      <c r="A53" s="49" t="s">
        <v>145</v>
      </c>
      <c r="B53" s="50">
        <v>383</v>
      </c>
      <c r="C53" s="40">
        <v>2116</v>
      </c>
      <c r="D53" s="51">
        <v>4306223</v>
      </c>
      <c r="E53" s="39">
        <v>33</v>
      </c>
      <c r="F53" s="40">
        <v>301</v>
      </c>
      <c r="G53" s="52">
        <v>1198771</v>
      </c>
      <c r="H53" s="39">
        <v>350</v>
      </c>
      <c r="I53" s="53">
        <v>1815</v>
      </c>
      <c r="J53" s="40">
        <v>3107452</v>
      </c>
      <c r="K53" s="54" t="s">
        <v>45</v>
      </c>
      <c r="L53" s="54" t="s">
        <v>45</v>
      </c>
      <c r="M53" s="55" t="s">
        <v>45</v>
      </c>
    </row>
    <row r="54" spans="1:13" ht="13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258" t="s">
        <v>47</v>
      </c>
      <c r="L54" s="258"/>
      <c r="M54" s="258"/>
    </row>
  </sheetData>
  <sheetProtection/>
  <mergeCells count="40">
    <mergeCell ref="H38:J38"/>
    <mergeCell ref="K54:M54"/>
    <mergeCell ref="D24:E24"/>
    <mergeCell ref="K38:M38"/>
    <mergeCell ref="D33:E33"/>
    <mergeCell ref="B38:D38"/>
    <mergeCell ref="D25:E25"/>
    <mergeCell ref="E38:G38"/>
    <mergeCell ref="D32:E32"/>
    <mergeCell ref="D29:E29"/>
    <mergeCell ref="L37:M37"/>
    <mergeCell ref="D9:E9"/>
    <mergeCell ref="D8:E8"/>
    <mergeCell ref="D5:E5"/>
    <mergeCell ref="D15:E15"/>
    <mergeCell ref="D14:E14"/>
    <mergeCell ref="D11:E11"/>
    <mergeCell ref="D10:E10"/>
    <mergeCell ref="D28:E28"/>
    <mergeCell ref="D27:E27"/>
    <mergeCell ref="A3:A4"/>
    <mergeCell ref="B3:B4"/>
    <mergeCell ref="D17:E17"/>
    <mergeCell ref="D26:E26"/>
    <mergeCell ref="D23:E23"/>
    <mergeCell ref="D22:E22"/>
    <mergeCell ref="D21:E21"/>
    <mergeCell ref="D16:E16"/>
    <mergeCell ref="D3:E3"/>
    <mergeCell ref="D6:E6"/>
    <mergeCell ref="C3:C4"/>
    <mergeCell ref="D20:E20"/>
    <mergeCell ref="D30:E30"/>
    <mergeCell ref="D31:E31"/>
    <mergeCell ref="D7:E7"/>
    <mergeCell ref="D4:E4"/>
    <mergeCell ref="D19:E19"/>
    <mergeCell ref="D18:E18"/>
    <mergeCell ref="D13:E13"/>
    <mergeCell ref="D12:E1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59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2" width="10.625" style="57" customWidth="1"/>
    <col min="3" max="5" width="12.625" style="57" customWidth="1"/>
    <col min="6" max="16384" width="9.00390625" style="57" customWidth="1"/>
  </cols>
  <sheetData>
    <row r="1" spans="1:2" ht="17.25">
      <c r="A1" s="56" t="s">
        <v>191</v>
      </c>
      <c r="B1" s="56"/>
    </row>
    <row r="2" spans="1:2" ht="17.25">
      <c r="A2" s="56"/>
      <c r="B2" s="56"/>
    </row>
    <row r="3" spans="1:5" ht="12.75" customHeight="1" thickBot="1">
      <c r="A3" s="58"/>
      <c r="B3" s="58"/>
      <c r="C3" s="58"/>
      <c r="D3" s="59"/>
      <c r="E3" s="58"/>
    </row>
    <row r="4" spans="1:5" ht="12.75" customHeight="1">
      <c r="A4" s="267" t="s">
        <v>17</v>
      </c>
      <c r="B4" s="269" t="s">
        <v>65</v>
      </c>
      <c r="C4" s="271" t="s">
        <v>18</v>
      </c>
      <c r="D4" s="273" t="s">
        <v>66</v>
      </c>
      <c r="E4" s="214" t="s">
        <v>20</v>
      </c>
    </row>
    <row r="5" spans="1:5" ht="12.75" customHeight="1" thickBot="1">
      <c r="A5" s="268"/>
      <c r="B5" s="270"/>
      <c r="C5" s="272"/>
      <c r="D5" s="274"/>
      <c r="E5" s="215" t="s">
        <v>21</v>
      </c>
    </row>
    <row r="6" spans="1:5" ht="12.75" customHeight="1" thickTop="1">
      <c r="A6" s="60"/>
      <c r="B6" s="61"/>
      <c r="C6" s="62"/>
      <c r="D6" s="63"/>
      <c r="E6" s="216" t="s">
        <v>67</v>
      </c>
    </row>
    <row r="7" spans="1:5" ht="12.75" customHeight="1">
      <c r="A7" s="64" t="s">
        <v>68</v>
      </c>
      <c r="B7" s="65" t="s">
        <v>69</v>
      </c>
      <c r="C7" s="140">
        <v>24</v>
      </c>
      <c r="D7" s="143">
        <v>139</v>
      </c>
      <c r="E7" s="218">
        <v>116546</v>
      </c>
    </row>
    <row r="8" spans="1:5" ht="12.75" customHeight="1">
      <c r="A8" s="64" t="s">
        <v>43</v>
      </c>
      <c r="B8" s="65" t="s">
        <v>70</v>
      </c>
      <c r="C8" s="140">
        <v>23</v>
      </c>
      <c r="D8" s="143">
        <v>136</v>
      </c>
      <c r="E8" s="218">
        <v>106842</v>
      </c>
    </row>
    <row r="9" spans="1:5" ht="12.75" customHeight="1">
      <c r="A9" s="64" t="s">
        <v>71</v>
      </c>
      <c r="B9" s="65" t="s">
        <v>72</v>
      </c>
      <c r="C9" s="140">
        <v>23</v>
      </c>
      <c r="D9" s="143">
        <v>131</v>
      </c>
      <c r="E9" s="218">
        <v>94236</v>
      </c>
    </row>
    <row r="10" spans="1:5" ht="12.75" customHeight="1">
      <c r="A10" s="64" t="s">
        <v>73</v>
      </c>
      <c r="B10" s="65" t="s">
        <v>48</v>
      </c>
      <c r="C10" s="140">
        <v>21</v>
      </c>
      <c r="D10" s="143">
        <v>144</v>
      </c>
      <c r="E10" s="218">
        <v>103135</v>
      </c>
    </row>
    <row r="11" spans="1:5" ht="12.75" customHeight="1">
      <c r="A11" s="64" t="s">
        <v>44</v>
      </c>
      <c r="B11" s="65" t="s">
        <v>49</v>
      </c>
      <c r="C11" s="140">
        <v>22</v>
      </c>
      <c r="D11" s="143">
        <v>140</v>
      </c>
      <c r="E11" s="218">
        <v>109612</v>
      </c>
    </row>
    <row r="12" spans="1:5" ht="12.75" customHeight="1">
      <c r="A12" s="64" t="s">
        <v>24</v>
      </c>
      <c r="B12" s="65" t="s">
        <v>50</v>
      </c>
      <c r="C12" s="140">
        <v>21</v>
      </c>
      <c r="D12" s="143">
        <v>151</v>
      </c>
      <c r="E12" s="218">
        <v>126057</v>
      </c>
    </row>
    <row r="13" spans="1:5" ht="12.75" customHeight="1">
      <c r="A13" s="64" t="s">
        <v>74</v>
      </c>
      <c r="B13" s="65" t="s">
        <v>75</v>
      </c>
      <c r="C13" s="140">
        <v>23</v>
      </c>
      <c r="D13" s="143">
        <v>151</v>
      </c>
      <c r="E13" s="218">
        <v>118076</v>
      </c>
    </row>
    <row r="14" spans="1:5" ht="12.75" customHeight="1">
      <c r="A14" s="64" t="s">
        <v>76</v>
      </c>
      <c r="B14" s="65" t="s">
        <v>77</v>
      </c>
      <c r="C14" s="140">
        <v>22</v>
      </c>
      <c r="D14" s="143">
        <v>139</v>
      </c>
      <c r="E14" s="218">
        <v>119496</v>
      </c>
    </row>
    <row r="15" spans="1:5" ht="12.75" customHeight="1">
      <c r="A15" s="64" t="s">
        <v>78</v>
      </c>
      <c r="B15" s="65" t="s">
        <v>79</v>
      </c>
      <c r="C15" s="140">
        <v>21</v>
      </c>
      <c r="D15" s="143">
        <v>138</v>
      </c>
      <c r="E15" s="218">
        <v>122428</v>
      </c>
    </row>
    <row r="16" spans="1:5" ht="12.75" customHeight="1">
      <c r="A16" s="64" t="s">
        <v>80</v>
      </c>
      <c r="B16" s="65" t="s">
        <v>51</v>
      </c>
      <c r="C16" s="140">
        <v>22</v>
      </c>
      <c r="D16" s="143">
        <v>133</v>
      </c>
      <c r="E16" s="218">
        <v>124719</v>
      </c>
    </row>
    <row r="17" spans="1:6" ht="12.75" customHeight="1">
      <c r="A17" s="64" t="s">
        <v>81</v>
      </c>
      <c r="B17" s="65" t="s">
        <v>52</v>
      </c>
      <c r="C17" s="140">
        <v>17</v>
      </c>
      <c r="D17" s="143">
        <v>133</v>
      </c>
      <c r="E17" s="218">
        <v>125092</v>
      </c>
      <c r="F17" s="66"/>
    </row>
    <row r="18" spans="1:5" ht="12.75" customHeight="1">
      <c r="A18" s="64" t="s">
        <v>82</v>
      </c>
      <c r="B18" s="65" t="s">
        <v>53</v>
      </c>
      <c r="C18" s="140">
        <v>22</v>
      </c>
      <c r="D18" s="143">
        <v>147</v>
      </c>
      <c r="E18" s="218">
        <v>113746</v>
      </c>
    </row>
    <row r="19" spans="1:5" ht="12.75" customHeight="1">
      <c r="A19" s="64" t="s">
        <v>83</v>
      </c>
      <c r="B19" s="65" t="s">
        <v>54</v>
      </c>
      <c r="C19" s="140">
        <v>24</v>
      </c>
      <c r="D19" s="143">
        <v>133</v>
      </c>
      <c r="E19" s="218">
        <v>102513</v>
      </c>
    </row>
    <row r="20" spans="1:6" ht="12.75" customHeight="1">
      <c r="A20" s="64" t="s">
        <v>84</v>
      </c>
      <c r="B20" s="65" t="s">
        <v>55</v>
      </c>
      <c r="C20" s="140">
        <v>21</v>
      </c>
      <c r="D20" s="143">
        <v>122</v>
      </c>
      <c r="E20" s="218">
        <v>99072</v>
      </c>
      <c r="F20" s="66"/>
    </row>
    <row r="21" spans="1:5" ht="12.75" customHeight="1">
      <c r="A21" s="64" t="s">
        <v>85</v>
      </c>
      <c r="B21" s="65" t="s">
        <v>56</v>
      </c>
      <c r="C21" s="140">
        <v>21</v>
      </c>
      <c r="D21" s="143">
        <v>107</v>
      </c>
      <c r="E21" s="218">
        <v>84253</v>
      </c>
    </row>
    <row r="22" spans="1:5" ht="12.75" customHeight="1">
      <c r="A22" s="64" t="s">
        <v>86</v>
      </c>
      <c r="B22" s="65" t="s">
        <v>57</v>
      </c>
      <c r="C22" s="140">
        <v>21</v>
      </c>
      <c r="D22" s="143">
        <v>94</v>
      </c>
      <c r="E22" s="218">
        <v>68986</v>
      </c>
    </row>
    <row r="23" spans="1:5" ht="12.75" customHeight="1">
      <c r="A23" s="64" t="s">
        <v>87</v>
      </c>
      <c r="B23" s="65" t="s">
        <v>58</v>
      </c>
      <c r="C23" s="140">
        <v>19</v>
      </c>
      <c r="D23" s="143">
        <v>92</v>
      </c>
      <c r="E23" s="218">
        <v>66172</v>
      </c>
    </row>
    <row r="24" spans="1:5" ht="12.75" customHeight="1">
      <c r="A24" s="64" t="s">
        <v>59</v>
      </c>
      <c r="B24" s="65" t="s">
        <v>60</v>
      </c>
      <c r="C24" s="140">
        <v>12</v>
      </c>
      <c r="D24" s="143">
        <v>75</v>
      </c>
      <c r="E24" s="218">
        <v>56134</v>
      </c>
    </row>
    <row r="25" spans="1:5" ht="12.75" customHeight="1">
      <c r="A25" s="64" t="s">
        <v>61</v>
      </c>
      <c r="B25" s="65" t="s">
        <v>62</v>
      </c>
      <c r="C25" s="149">
        <v>14</v>
      </c>
      <c r="D25" s="150">
        <v>42</v>
      </c>
      <c r="E25" s="218">
        <v>51384</v>
      </c>
    </row>
    <row r="26" spans="1:5" ht="12.75" customHeight="1">
      <c r="A26" s="64" t="s">
        <v>63</v>
      </c>
      <c r="B26" s="65" t="s">
        <v>64</v>
      </c>
      <c r="C26" s="140">
        <v>11</v>
      </c>
      <c r="D26" s="143">
        <v>57</v>
      </c>
      <c r="E26" s="218">
        <v>33644</v>
      </c>
    </row>
    <row r="27" spans="1:5" ht="12.75" customHeight="1">
      <c r="A27" s="64" t="s">
        <v>135</v>
      </c>
      <c r="B27" s="65" t="s">
        <v>148</v>
      </c>
      <c r="C27" s="140">
        <v>5</v>
      </c>
      <c r="D27" s="143">
        <v>42</v>
      </c>
      <c r="E27" s="218">
        <v>32897</v>
      </c>
    </row>
    <row r="28" spans="1:6" ht="12.75" customHeight="1" thickBot="1">
      <c r="A28" s="68" t="s">
        <v>149</v>
      </c>
      <c r="B28" s="69" t="s">
        <v>150</v>
      </c>
      <c r="C28" s="151">
        <v>14</v>
      </c>
      <c r="D28" s="147">
        <v>59</v>
      </c>
      <c r="E28" s="219">
        <v>31055</v>
      </c>
      <c r="F28" s="58"/>
    </row>
    <row r="29" spans="1:6" ht="12.75" customHeight="1">
      <c r="A29" s="138" t="s">
        <v>146</v>
      </c>
      <c r="B29" s="70"/>
      <c r="C29" s="62"/>
      <c r="F29" s="58"/>
    </row>
    <row r="30" spans="1:6" ht="12.75" customHeight="1">
      <c r="A30" s="70"/>
      <c r="B30" s="70"/>
      <c r="C30" s="62"/>
      <c r="E30" s="139" t="s">
        <v>147</v>
      </c>
      <c r="F30" s="58"/>
    </row>
    <row r="31" spans="1:6" ht="12.75" customHeight="1">
      <c r="A31" s="70"/>
      <c r="B31" s="70"/>
      <c r="C31" s="62"/>
      <c r="F31" s="58"/>
    </row>
    <row r="32" spans="1:6" ht="12.75" customHeight="1" thickBot="1">
      <c r="A32" s="58"/>
      <c r="B32" s="58"/>
      <c r="C32" s="58"/>
      <c r="D32" s="58"/>
      <c r="E32" s="58"/>
      <c r="F32" s="62"/>
    </row>
    <row r="33" spans="1:6" ht="12.75" customHeight="1" thickBot="1">
      <c r="A33" s="71" t="s">
        <v>17</v>
      </c>
      <c r="B33" s="72" t="s">
        <v>88</v>
      </c>
      <c r="C33" s="73" t="s">
        <v>19</v>
      </c>
      <c r="D33" s="72" t="s">
        <v>89</v>
      </c>
      <c r="E33" s="74" t="s">
        <v>90</v>
      </c>
      <c r="F33" s="266"/>
    </row>
    <row r="34" spans="1:6" ht="12.75" customHeight="1">
      <c r="A34" s="153"/>
      <c r="B34" s="75" t="s">
        <v>91</v>
      </c>
      <c r="C34" s="76" t="s">
        <v>92</v>
      </c>
      <c r="D34" s="75" t="s">
        <v>93</v>
      </c>
      <c r="E34" s="77" t="s">
        <v>94</v>
      </c>
      <c r="F34" s="266"/>
    </row>
    <row r="35" spans="1:6" ht="12.75" customHeight="1">
      <c r="A35" s="154" t="s">
        <v>68</v>
      </c>
      <c r="B35" s="140">
        <v>43</v>
      </c>
      <c r="C35" s="141">
        <v>98</v>
      </c>
      <c r="D35" s="142">
        <v>28.9</v>
      </c>
      <c r="E35" s="218">
        <v>9827</v>
      </c>
      <c r="F35" s="75"/>
    </row>
    <row r="36" spans="1:6" ht="12.75" customHeight="1">
      <c r="A36" s="78" t="s">
        <v>43</v>
      </c>
      <c r="B36" s="140">
        <v>43</v>
      </c>
      <c r="C36" s="143">
        <v>98</v>
      </c>
      <c r="D36" s="144">
        <v>30</v>
      </c>
      <c r="E36" s="218">
        <v>9414</v>
      </c>
      <c r="F36" s="62"/>
    </row>
    <row r="37" spans="1:6" ht="12.75" customHeight="1">
      <c r="A37" s="78" t="s">
        <v>71</v>
      </c>
      <c r="B37" s="140">
        <v>43</v>
      </c>
      <c r="C37" s="143">
        <v>98</v>
      </c>
      <c r="D37" s="144">
        <v>31</v>
      </c>
      <c r="E37" s="218">
        <v>8104</v>
      </c>
      <c r="F37" s="62"/>
    </row>
    <row r="38" spans="1:6" ht="12.75" customHeight="1">
      <c r="A38" s="78" t="s">
        <v>73</v>
      </c>
      <c r="B38" s="140">
        <v>30</v>
      </c>
      <c r="C38" s="143">
        <v>91</v>
      </c>
      <c r="D38" s="144">
        <v>15.6</v>
      </c>
      <c r="E38" s="218">
        <v>9388</v>
      </c>
      <c r="F38" s="62"/>
    </row>
    <row r="39" spans="1:6" ht="12.75" customHeight="1">
      <c r="A39" s="78" t="s">
        <v>44</v>
      </c>
      <c r="B39" s="140">
        <v>27</v>
      </c>
      <c r="C39" s="143">
        <v>60</v>
      </c>
      <c r="D39" s="144">
        <v>16</v>
      </c>
      <c r="E39" s="218">
        <v>9974</v>
      </c>
      <c r="F39" s="62"/>
    </row>
    <row r="40" spans="1:6" ht="12.75" customHeight="1">
      <c r="A40" s="154" t="s">
        <v>24</v>
      </c>
      <c r="B40" s="140">
        <v>23</v>
      </c>
      <c r="C40" s="143">
        <v>60</v>
      </c>
      <c r="D40" s="144">
        <v>15.2</v>
      </c>
      <c r="E40" s="218">
        <v>9287</v>
      </c>
      <c r="F40" s="62"/>
    </row>
    <row r="41" spans="1:6" ht="12.75" customHeight="1">
      <c r="A41" s="78" t="s">
        <v>74</v>
      </c>
      <c r="B41" s="140">
        <v>23</v>
      </c>
      <c r="C41" s="143">
        <v>60</v>
      </c>
      <c r="D41" s="144">
        <v>15.9</v>
      </c>
      <c r="E41" s="218">
        <v>9452</v>
      </c>
      <c r="F41" s="62"/>
    </row>
    <row r="42" spans="1:6" ht="12.75" customHeight="1">
      <c r="A42" s="78" t="s">
        <v>76</v>
      </c>
      <c r="B42" s="140">
        <v>23</v>
      </c>
      <c r="C42" s="143">
        <v>60</v>
      </c>
      <c r="D42" s="144">
        <v>15.1</v>
      </c>
      <c r="E42" s="218">
        <v>9777</v>
      </c>
      <c r="F42" s="62"/>
    </row>
    <row r="43" spans="1:6" ht="12.75" customHeight="1">
      <c r="A43" s="78" t="s">
        <v>78</v>
      </c>
      <c r="B43" s="140">
        <v>23</v>
      </c>
      <c r="C43" s="143">
        <v>60</v>
      </c>
      <c r="D43" s="144">
        <v>18.1</v>
      </c>
      <c r="E43" s="218">
        <v>9584</v>
      </c>
      <c r="F43" s="62"/>
    </row>
    <row r="44" spans="1:6" ht="12.75" customHeight="1">
      <c r="A44" s="78" t="s">
        <v>80</v>
      </c>
      <c r="B44" s="140">
        <v>23</v>
      </c>
      <c r="C44" s="143">
        <v>60</v>
      </c>
      <c r="D44" s="144">
        <v>17.5</v>
      </c>
      <c r="E44" s="218">
        <v>9054</v>
      </c>
      <c r="F44" s="62"/>
    </row>
    <row r="45" spans="1:6" ht="12.75" customHeight="1">
      <c r="A45" s="78" t="s">
        <v>81</v>
      </c>
      <c r="B45" s="140">
        <v>19</v>
      </c>
      <c r="C45" s="143">
        <v>50</v>
      </c>
      <c r="D45" s="144">
        <v>18</v>
      </c>
      <c r="E45" s="218">
        <v>8890</v>
      </c>
      <c r="F45" s="62"/>
    </row>
    <row r="46" spans="1:6" ht="12.75" customHeight="1">
      <c r="A46" s="78" t="s">
        <v>82</v>
      </c>
      <c r="B46" s="140">
        <v>19</v>
      </c>
      <c r="C46" s="143">
        <v>48</v>
      </c>
      <c r="D46" s="144">
        <v>18</v>
      </c>
      <c r="E46" s="218">
        <v>8149</v>
      </c>
      <c r="F46" s="62"/>
    </row>
    <row r="47" spans="1:6" ht="12.75" customHeight="1">
      <c r="A47" s="78" t="s">
        <v>83</v>
      </c>
      <c r="B47" s="145">
        <v>18</v>
      </c>
      <c r="C47" s="143">
        <v>48</v>
      </c>
      <c r="D47" s="144">
        <v>15</v>
      </c>
      <c r="E47" s="218">
        <v>8000</v>
      </c>
      <c r="F47" s="62"/>
    </row>
    <row r="48" spans="1:6" ht="12.75" customHeight="1">
      <c r="A48" s="78" t="s">
        <v>84</v>
      </c>
      <c r="B48" s="140">
        <v>16</v>
      </c>
      <c r="C48" s="143">
        <v>40</v>
      </c>
      <c r="D48" s="144">
        <v>13</v>
      </c>
      <c r="E48" s="218">
        <v>7500</v>
      </c>
      <c r="F48" s="62"/>
    </row>
    <row r="49" spans="1:6" ht="12.75" customHeight="1">
      <c r="A49" s="78" t="s">
        <v>85</v>
      </c>
      <c r="B49" s="140">
        <v>14</v>
      </c>
      <c r="C49" s="143">
        <v>38</v>
      </c>
      <c r="D49" s="144">
        <v>13</v>
      </c>
      <c r="E49" s="218">
        <v>7500</v>
      </c>
      <c r="F49" s="62"/>
    </row>
    <row r="50" spans="1:6" ht="12.75" customHeight="1">
      <c r="A50" s="78" t="s">
        <v>86</v>
      </c>
      <c r="B50" s="140">
        <v>14</v>
      </c>
      <c r="C50" s="143">
        <v>38</v>
      </c>
      <c r="D50" s="144">
        <v>12.5</v>
      </c>
      <c r="E50" s="218">
        <v>7300</v>
      </c>
      <c r="F50" s="62"/>
    </row>
    <row r="51" spans="1:6" ht="12.75" customHeight="1">
      <c r="A51" s="78" t="s">
        <v>87</v>
      </c>
      <c r="B51" s="146">
        <v>14</v>
      </c>
      <c r="C51" s="143">
        <v>38</v>
      </c>
      <c r="D51" s="142">
        <v>12</v>
      </c>
      <c r="E51" s="218">
        <v>6900</v>
      </c>
      <c r="F51" s="62"/>
    </row>
    <row r="52" spans="1:6" ht="12.75" customHeight="1">
      <c r="A52" s="78" t="s">
        <v>59</v>
      </c>
      <c r="B52" s="146">
        <v>14</v>
      </c>
      <c r="C52" s="143">
        <v>38</v>
      </c>
      <c r="D52" s="142">
        <v>12</v>
      </c>
      <c r="E52" s="220">
        <v>6500</v>
      </c>
      <c r="F52" s="67"/>
    </row>
    <row r="53" spans="1:6" ht="12.75" customHeight="1">
      <c r="A53" s="78" t="s">
        <v>14</v>
      </c>
      <c r="B53" s="146">
        <v>14</v>
      </c>
      <c r="C53" s="143">
        <v>23</v>
      </c>
      <c r="D53" s="142">
        <v>8</v>
      </c>
      <c r="E53" s="220">
        <v>4500</v>
      </c>
      <c r="F53" s="67"/>
    </row>
    <row r="54" spans="1:6" ht="12.75" customHeight="1">
      <c r="A54" s="78" t="s">
        <v>151</v>
      </c>
      <c r="B54" s="146">
        <v>11</v>
      </c>
      <c r="C54" s="143">
        <v>23</v>
      </c>
      <c r="D54" s="142">
        <v>5.1</v>
      </c>
      <c r="E54" s="220">
        <v>3500</v>
      </c>
      <c r="F54" s="67"/>
    </row>
    <row r="55" spans="1:6" ht="12.75" customHeight="1">
      <c r="A55" s="78" t="s">
        <v>152</v>
      </c>
      <c r="B55" s="146">
        <v>11</v>
      </c>
      <c r="C55" s="143">
        <v>23</v>
      </c>
      <c r="D55" s="142">
        <v>4.9</v>
      </c>
      <c r="E55" s="220">
        <v>3400</v>
      </c>
      <c r="F55" s="67"/>
    </row>
    <row r="56" spans="1:6" ht="12.75" customHeight="1">
      <c r="A56" s="78" t="s">
        <v>149</v>
      </c>
      <c r="B56" s="140">
        <v>11</v>
      </c>
      <c r="C56" s="143">
        <v>23</v>
      </c>
      <c r="D56" s="142">
        <v>4.8</v>
      </c>
      <c r="E56" s="220">
        <v>3300</v>
      </c>
      <c r="F56" s="67"/>
    </row>
    <row r="57" spans="1:6" ht="12.75" customHeight="1" thickBot="1">
      <c r="A57" s="217" t="s">
        <v>188</v>
      </c>
      <c r="B57" s="151">
        <v>11</v>
      </c>
      <c r="C57" s="147">
        <v>23</v>
      </c>
      <c r="D57" s="148">
        <v>4.7</v>
      </c>
      <c r="E57" s="221">
        <v>3200</v>
      </c>
      <c r="F57" s="67"/>
    </row>
    <row r="58" spans="1:6" ht="12.75" customHeight="1">
      <c r="A58" s="58"/>
      <c r="B58" s="58"/>
      <c r="D58" s="137"/>
      <c r="E58" s="67" t="s">
        <v>217</v>
      </c>
      <c r="F58" s="62"/>
    </row>
    <row r="59" spans="1:6" ht="13.5">
      <c r="A59" s="58"/>
      <c r="B59" s="58"/>
      <c r="C59" s="58"/>
      <c r="D59" s="58"/>
      <c r="E59" s="58"/>
      <c r="F59" s="62"/>
    </row>
  </sheetData>
  <sheetProtection/>
  <mergeCells count="5">
    <mergeCell ref="F33:F34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headerFooter alignWithMargins="0">
    <oddHeader>&amp;R&amp;12商工業</oddHeader>
    <oddFooter>&amp;C35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33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C15" sqref="C15"/>
    </sheetView>
  </sheetViews>
  <sheetFormatPr defaultColWidth="9.00390625" defaultRowHeight="13.5"/>
  <cols>
    <col min="1" max="1" width="16.125" style="0" customWidth="1"/>
    <col min="2" max="14" width="10.625" style="0" customWidth="1"/>
  </cols>
  <sheetData>
    <row r="1" ht="17.25">
      <c r="A1" s="1" t="s">
        <v>193</v>
      </c>
    </row>
    <row r="2" spans="12:14" ht="14.25" thickBot="1">
      <c r="L2" s="275" t="s">
        <v>99</v>
      </c>
      <c r="M2" s="276"/>
      <c r="N2" s="276"/>
    </row>
    <row r="3" spans="1:14" ht="13.5">
      <c r="A3" s="79"/>
      <c r="B3" s="237" t="s">
        <v>100</v>
      </c>
      <c r="C3" s="277"/>
      <c r="D3" s="277"/>
      <c r="E3" s="238"/>
      <c r="F3" s="237" t="s">
        <v>19</v>
      </c>
      <c r="G3" s="238"/>
      <c r="H3" s="280" t="s">
        <v>197</v>
      </c>
      <c r="I3" s="290" t="s">
        <v>154</v>
      </c>
      <c r="J3" s="278" t="s">
        <v>101</v>
      </c>
      <c r="K3" s="279"/>
      <c r="L3" s="279"/>
      <c r="M3" s="279"/>
      <c r="N3" s="287" t="s">
        <v>153</v>
      </c>
    </row>
    <row r="4" spans="1:14" ht="15.75" customHeight="1">
      <c r="A4" s="31"/>
      <c r="B4" s="283" t="s">
        <v>33</v>
      </c>
      <c r="C4" s="285" t="s">
        <v>102</v>
      </c>
      <c r="D4" s="293" t="s">
        <v>198</v>
      </c>
      <c r="E4" s="295" t="s">
        <v>103</v>
      </c>
      <c r="F4" s="297" t="s">
        <v>33</v>
      </c>
      <c r="G4" s="80" t="s">
        <v>104</v>
      </c>
      <c r="H4" s="281"/>
      <c r="I4" s="291"/>
      <c r="J4" s="297" t="s">
        <v>105</v>
      </c>
      <c r="K4" s="81" t="s">
        <v>95</v>
      </c>
      <c r="L4" s="81" t="s">
        <v>96</v>
      </c>
      <c r="M4" s="82" t="s">
        <v>97</v>
      </c>
      <c r="N4" s="288"/>
    </row>
    <row r="5" spans="1:14" ht="15.75" customHeight="1" thickBot="1">
      <c r="A5" s="83"/>
      <c r="B5" s="284"/>
      <c r="C5" s="286"/>
      <c r="D5" s="294"/>
      <c r="E5" s="296"/>
      <c r="F5" s="298"/>
      <c r="G5" s="84" t="s">
        <v>106</v>
      </c>
      <c r="H5" s="282"/>
      <c r="I5" s="292"/>
      <c r="J5" s="298"/>
      <c r="K5" s="85" t="s">
        <v>155</v>
      </c>
      <c r="L5" s="85" t="s">
        <v>98</v>
      </c>
      <c r="M5" s="86" t="s">
        <v>98</v>
      </c>
      <c r="N5" s="289"/>
    </row>
    <row r="6" spans="1:14" ht="18.75" customHeight="1" thickTop="1">
      <c r="A6" s="34" t="s">
        <v>218</v>
      </c>
      <c r="B6" s="87">
        <f aca="true" t="shared" si="0" ref="B6:B26">SUM(D6:E6)</f>
        <v>105</v>
      </c>
      <c r="C6" s="88">
        <v>52</v>
      </c>
      <c r="D6" s="87">
        <v>94</v>
      </c>
      <c r="E6" s="7">
        <v>11</v>
      </c>
      <c r="F6" s="89">
        <v>1237</v>
      </c>
      <c r="G6" s="7">
        <v>1133</v>
      </c>
      <c r="H6" s="90">
        <v>26986</v>
      </c>
      <c r="I6" s="9">
        <v>85195</v>
      </c>
      <c r="J6" s="90">
        <f aca="true" t="shared" si="1" ref="J6:J25">SUM(K6:M6)</f>
        <v>144904</v>
      </c>
      <c r="K6" s="87">
        <v>141059</v>
      </c>
      <c r="L6" s="88">
        <v>3500</v>
      </c>
      <c r="M6" s="87">
        <v>345</v>
      </c>
      <c r="N6" s="8">
        <v>56934</v>
      </c>
    </row>
    <row r="7" spans="1:14" ht="18.75" customHeight="1">
      <c r="A7" s="34" t="s">
        <v>219</v>
      </c>
      <c r="B7" s="87">
        <f t="shared" si="0"/>
        <v>107</v>
      </c>
      <c r="C7" s="88">
        <v>60</v>
      </c>
      <c r="D7" s="87">
        <v>89</v>
      </c>
      <c r="E7" s="7">
        <v>18</v>
      </c>
      <c r="F7" s="89">
        <v>1895</v>
      </c>
      <c r="G7" s="7">
        <v>1794</v>
      </c>
      <c r="H7" s="90">
        <v>80916</v>
      </c>
      <c r="I7" s="9">
        <v>186732</v>
      </c>
      <c r="J7" s="90">
        <f t="shared" si="1"/>
        <v>350862</v>
      </c>
      <c r="K7" s="87">
        <v>331184</v>
      </c>
      <c r="L7" s="88">
        <v>19152</v>
      </c>
      <c r="M7" s="87">
        <v>526</v>
      </c>
      <c r="N7" s="8">
        <v>159397</v>
      </c>
    </row>
    <row r="8" spans="1:14" ht="18.75" customHeight="1">
      <c r="A8" s="34" t="s">
        <v>220</v>
      </c>
      <c r="B8" s="87">
        <f t="shared" si="0"/>
        <v>113</v>
      </c>
      <c r="C8" s="88">
        <v>65</v>
      </c>
      <c r="D8" s="87">
        <v>94</v>
      </c>
      <c r="E8" s="7">
        <v>19</v>
      </c>
      <c r="F8" s="89">
        <v>2023</v>
      </c>
      <c r="G8" s="7">
        <v>1929</v>
      </c>
      <c r="H8" s="90">
        <v>193752</v>
      </c>
      <c r="I8" s="9">
        <v>394599</v>
      </c>
      <c r="J8" s="90">
        <f t="shared" si="1"/>
        <v>860350</v>
      </c>
      <c r="K8" s="87">
        <v>820774</v>
      </c>
      <c r="L8" s="88">
        <v>38693</v>
      </c>
      <c r="M8" s="87">
        <v>883</v>
      </c>
      <c r="N8" s="8">
        <v>460620</v>
      </c>
    </row>
    <row r="9" spans="1:14" ht="18.75" customHeight="1">
      <c r="A9" s="34" t="s">
        <v>221</v>
      </c>
      <c r="B9" s="87">
        <f t="shared" si="0"/>
        <v>216</v>
      </c>
      <c r="C9" s="88">
        <v>78</v>
      </c>
      <c r="D9" s="87">
        <v>197</v>
      </c>
      <c r="E9" s="7">
        <v>19</v>
      </c>
      <c r="F9" s="89">
        <v>2195</v>
      </c>
      <c r="G9" s="7">
        <v>2130</v>
      </c>
      <c r="H9" s="90">
        <v>346023</v>
      </c>
      <c r="I9" s="9">
        <v>782373</v>
      </c>
      <c r="J9" s="90">
        <f t="shared" si="1"/>
        <v>1414898</v>
      </c>
      <c r="K9" s="87">
        <v>1322761</v>
      </c>
      <c r="L9" s="88">
        <v>89604</v>
      </c>
      <c r="M9" s="87">
        <v>2533</v>
      </c>
      <c r="N9" s="8">
        <v>626428</v>
      </c>
    </row>
    <row r="10" spans="1:14" ht="18.75" customHeight="1">
      <c r="A10" s="34" t="s">
        <v>222</v>
      </c>
      <c r="B10" s="87">
        <f t="shared" si="0"/>
        <v>138</v>
      </c>
      <c r="C10" s="88">
        <v>78</v>
      </c>
      <c r="D10" s="87">
        <v>122</v>
      </c>
      <c r="E10" s="7">
        <v>16</v>
      </c>
      <c r="F10" s="89">
        <v>2385</v>
      </c>
      <c r="G10" s="7">
        <v>2278</v>
      </c>
      <c r="H10" s="90">
        <v>467911</v>
      </c>
      <c r="I10" s="9">
        <v>2558465</v>
      </c>
      <c r="J10" s="90">
        <f t="shared" si="1"/>
        <v>3365336</v>
      </c>
      <c r="K10" s="87">
        <v>3199185</v>
      </c>
      <c r="L10" s="88">
        <v>156182</v>
      </c>
      <c r="M10" s="87">
        <v>9969</v>
      </c>
      <c r="N10" s="8">
        <v>798743</v>
      </c>
    </row>
    <row r="11" spans="1:14" ht="18.75" customHeight="1">
      <c r="A11" s="34" t="s">
        <v>223</v>
      </c>
      <c r="B11" s="87">
        <f t="shared" si="0"/>
        <v>141</v>
      </c>
      <c r="C11" s="88">
        <v>76</v>
      </c>
      <c r="D11" s="87">
        <v>126</v>
      </c>
      <c r="E11" s="7">
        <v>15</v>
      </c>
      <c r="F11" s="89">
        <v>2398</v>
      </c>
      <c r="G11" s="7">
        <v>2277</v>
      </c>
      <c r="H11" s="90">
        <v>495693</v>
      </c>
      <c r="I11" s="9">
        <v>2735726</v>
      </c>
      <c r="J11" s="90">
        <f t="shared" si="1"/>
        <v>3669079</v>
      </c>
      <c r="K11" s="87">
        <v>3545193</v>
      </c>
      <c r="L11" s="88">
        <v>122573</v>
      </c>
      <c r="M11" s="87">
        <v>1313</v>
      </c>
      <c r="N11" s="8">
        <v>925281</v>
      </c>
    </row>
    <row r="12" spans="1:14" ht="18.75" customHeight="1">
      <c r="A12" s="34" t="s">
        <v>224</v>
      </c>
      <c r="B12" s="87">
        <f t="shared" si="0"/>
        <v>139</v>
      </c>
      <c r="C12" s="88">
        <v>71</v>
      </c>
      <c r="D12" s="87">
        <v>127</v>
      </c>
      <c r="E12" s="7">
        <v>12</v>
      </c>
      <c r="F12" s="89">
        <v>2311</v>
      </c>
      <c r="G12" s="7">
        <v>2191</v>
      </c>
      <c r="H12" s="90">
        <v>504160</v>
      </c>
      <c r="I12" s="9">
        <v>2353325</v>
      </c>
      <c r="J12" s="90">
        <f t="shared" si="1"/>
        <v>3213840</v>
      </c>
      <c r="K12" s="87">
        <v>3083041</v>
      </c>
      <c r="L12" s="88">
        <v>127185</v>
      </c>
      <c r="M12" s="87">
        <v>3614</v>
      </c>
      <c r="N12" s="8">
        <v>853111</v>
      </c>
    </row>
    <row r="13" spans="1:14" ht="18.75" customHeight="1">
      <c r="A13" s="34" t="s">
        <v>225</v>
      </c>
      <c r="B13" s="87">
        <f t="shared" si="0"/>
        <v>135</v>
      </c>
      <c r="C13" s="88">
        <v>71</v>
      </c>
      <c r="D13" s="87">
        <v>122</v>
      </c>
      <c r="E13" s="7">
        <v>13</v>
      </c>
      <c r="F13" s="89">
        <v>2308</v>
      </c>
      <c r="G13" s="7">
        <v>2192</v>
      </c>
      <c r="H13" s="90">
        <v>516057</v>
      </c>
      <c r="I13" s="9">
        <v>2470875</v>
      </c>
      <c r="J13" s="90">
        <f t="shared" si="1"/>
        <v>3522456</v>
      </c>
      <c r="K13" s="87">
        <v>3393670</v>
      </c>
      <c r="L13" s="88">
        <v>123601</v>
      </c>
      <c r="M13" s="87">
        <v>5185</v>
      </c>
      <c r="N13" s="8">
        <v>1044351</v>
      </c>
    </row>
    <row r="14" spans="1:14" ht="18.75" customHeight="1">
      <c r="A14" s="34" t="s">
        <v>226</v>
      </c>
      <c r="B14" s="87">
        <f t="shared" si="0"/>
        <v>133</v>
      </c>
      <c r="C14" s="88">
        <v>71</v>
      </c>
      <c r="D14" s="87">
        <v>120</v>
      </c>
      <c r="E14" s="7">
        <v>13</v>
      </c>
      <c r="F14" s="89">
        <v>2322</v>
      </c>
      <c r="G14" s="7">
        <v>2209</v>
      </c>
      <c r="H14" s="90">
        <v>556504</v>
      </c>
      <c r="I14" s="9">
        <v>2379701</v>
      </c>
      <c r="J14" s="90">
        <f t="shared" si="1"/>
        <v>3423887</v>
      </c>
      <c r="K14" s="87">
        <v>3265221</v>
      </c>
      <c r="L14" s="88">
        <v>154256</v>
      </c>
      <c r="M14" s="87">
        <v>4410</v>
      </c>
      <c r="N14" s="8">
        <v>1036240</v>
      </c>
    </row>
    <row r="15" spans="1:14" ht="18.75" customHeight="1">
      <c r="A15" s="34" t="s">
        <v>227</v>
      </c>
      <c r="B15" s="87">
        <f t="shared" si="0"/>
        <v>135</v>
      </c>
      <c r="C15" s="88">
        <v>73</v>
      </c>
      <c r="D15" s="87">
        <v>121</v>
      </c>
      <c r="E15" s="7">
        <v>14</v>
      </c>
      <c r="F15" s="89">
        <v>2300</v>
      </c>
      <c r="G15" s="7">
        <v>2190</v>
      </c>
      <c r="H15" s="90">
        <v>602300</v>
      </c>
      <c r="I15" s="9">
        <v>2737948</v>
      </c>
      <c r="J15" s="90">
        <f t="shared" si="1"/>
        <v>4062228</v>
      </c>
      <c r="K15" s="87">
        <v>3902972</v>
      </c>
      <c r="L15" s="88">
        <v>155512</v>
      </c>
      <c r="M15" s="87">
        <v>3744</v>
      </c>
      <c r="N15" s="8">
        <v>1305617</v>
      </c>
    </row>
    <row r="16" spans="1:14" ht="18.75" customHeight="1">
      <c r="A16" s="34" t="s">
        <v>229</v>
      </c>
      <c r="B16" s="87">
        <f t="shared" si="0"/>
        <v>136</v>
      </c>
      <c r="C16" s="88">
        <v>75</v>
      </c>
      <c r="D16" s="87">
        <v>122</v>
      </c>
      <c r="E16" s="7">
        <v>14</v>
      </c>
      <c r="F16" s="89">
        <v>2450</v>
      </c>
      <c r="G16" s="7">
        <v>2345</v>
      </c>
      <c r="H16" s="90">
        <v>676835</v>
      </c>
      <c r="I16" s="9">
        <v>3530861</v>
      </c>
      <c r="J16" s="90">
        <f t="shared" si="1"/>
        <v>5042093</v>
      </c>
      <c r="K16" s="87">
        <v>4897896</v>
      </c>
      <c r="L16" s="88">
        <v>139810</v>
      </c>
      <c r="M16" s="87">
        <v>4387</v>
      </c>
      <c r="N16" s="8">
        <v>1482788</v>
      </c>
    </row>
    <row r="17" spans="1:14" ht="18.75" customHeight="1">
      <c r="A17" s="34" t="s">
        <v>228</v>
      </c>
      <c r="B17" s="87">
        <f t="shared" si="0"/>
        <v>139</v>
      </c>
      <c r="C17" s="88">
        <v>83</v>
      </c>
      <c r="D17" s="87">
        <v>125</v>
      </c>
      <c r="E17" s="7">
        <v>14</v>
      </c>
      <c r="F17" s="89">
        <v>2581</v>
      </c>
      <c r="G17" s="7">
        <v>2493</v>
      </c>
      <c r="H17" s="90">
        <v>785950</v>
      </c>
      <c r="I17" s="9">
        <v>4338008</v>
      </c>
      <c r="J17" s="90">
        <f t="shared" si="1"/>
        <v>5810132</v>
      </c>
      <c r="K17" s="87">
        <v>5632883</v>
      </c>
      <c r="L17" s="88">
        <v>172798</v>
      </c>
      <c r="M17" s="87">
        <v>4451</v>
      </c>
      <c r="N17" s="8">
        <v>1454082</v>
      </c>
    </row>
    <row r="18" spans="1:14" ht="18.75" customHeight="1">
      <c r="A18" s="34" t="s">
        <v>230</v>
      </c>
      <c r="B18" s="87">
        <f t="shared" si="0"/>
        <v>135</v>
      </c>
      <c r="C18" s="88">
        <v>81</v>
      </c>
      <c r="D18" s="87">
        <v>122</v>
      </c>
      <c r="E18" s="7">
        <v>13</v>
      </c>
      <c r="F18" s="89">
        <v>2490</v>
      </c>
      <c r="G18" s="7">
        <v>2397</v>
      </c>
      <c r="H18" s="90">
        <v>767261</v>
      </c>
      <c r="I18" s="9">
        <v>3869792</v>
      </c>
      <c r="J18" s="90">
        <f t="shared" si="1"/>
        <v>5219509</v>
      </c>
      <c r="K18" s="87">
        <v>5020168</v>
      </c>
      <c r="L18" s="88">
        <v>194746</v>
      </c>
      <c r="M18" s="87">
        <v>4595</v>
      </c>
      <c r="N18" s="8">
        <v>1309167</v>
      </c>
    </row>
    <row r="19" spans="1:14" ht="18.75" customHeight="1">
      <c r="A19" s="34" t="s">
        <v>231</v>
      </c>
      <c r="B19" s="87">
        <f t="shared" si="0"/>
        <v>129</v>
      </c>
      <c r="C19" s="88">
        <v>78</v>
      </c>
      <c r="D19" s="87">
        <v>117</v>
      </c>
      <c r="E19" s="7">
        <v>12</v>
      </c>
      <c r="F19" s="89">
        <v>2472</v>
      </c>
      <c r="G19" s="7">
        <v>2389</v>
      </c>
      <c r="H19" s="90">
        <v>780802</v>
      </c>
      <c r="I19" s="9">
        <v>4137584</v>
      </c>
      <c r="J19" s="90">
        <f t="shared" si="1"/>
        <v>5458546</v>
      </c>
      <c r="K19" s="87">
        <v>5255055</v>
      </c>
      <c r="L19" s="88">
        <v>202317</v>
      </c>
      <c r="M19" s="87">
        <v>1174</v>
      </c>
      <c r="N19" s="8">
        <v>1259238</v>
      </c>
    </row>
    <row r="20" spans="1:14" ht="18.75" customHeight="1">
      <c r="A20" s="34" t="s">
        <v>232</v>
      </c>
      <c r="B20" s="87">
        <f t="shared" si="0"/>
        <v>129</v>
      </c>
      <c r="C20" s="88">
        <v>78</v>
      </c>
      <c r="D20" s="87">
        <v>116</v>
      </c>
      <c r="E20" s="7">
        <v>13</v>
      </c>
      <c r="F20" s="89">
        <v>2471</v>
      </c>
      <c r="G20" s="7">
        <v>2383</v>
      </c>
      <c r="H20" s="90">
        <v>831517</v>
      </c>
      <c r="I20" s="9">
        <v>4874694</v>
      </c>
      <c r="J20" s="90">
        <f t="shared" si="1"/>
        <v>6340840</v>
      </c>
      <c r="K20" s="87">
        <v>6130404</v>
      </c>
      <c r="L20" s="88">
        <v>209075</v>
      </c>
      <c r="M20" s="87">
        <v>1361</v>
      </c>
      <c r="N20" s="8">
        <v>1427774</v>
      </c>
    </row>
    <row r="21" spans="1:14" ht="18.75" customHeight="1">
      <c r="A21" s="34" t="s">
        <v>233</v>
      </c>
      <c r="B21" s="87">
        <f t="shared" si="0"/>
        <v>125</v>
      </c>
      <c r="C21" s="88">
        <v>73</v>
      </c>
      <c r="D21" s="87">
        <v>110</v>
      </c>
      <c r="E21" s="7">
        <v>15</v>
      </c>
      <c r="F21" s="89">
        <v>2426</v>
      </c>
      <c r="G21" s="7">
        <v>2344</v>
      </c>
      <c r="H21" s="90">
        <v>846043</v>
      </c>
      <c r="I21" s="9">
        <v>5739811</v>
      </c>
      <c r="J21" s="90">
        <f t="shared" si="1"/>
        <v>7396528</v>
      </c>
      <c r="K21" s="87">
        <v>7200239</v>
      </c>
      <c r="L21" s="88">
        <v>195717</v>
      </c>
      <c r="M21" s="87">
        <v>572</v>
      </c>
      <c r="N21" s="8">
        <v>1641198</v>
      </c>
    </row>
    <row r="22" spans="1:14" s="30" customFormat="1" ht="18.75" customHeight="1">
      <c r="A22" s="34" t="s">
        <v>234</v>
      </c>
      <c r="B22" s="90">
        <f t="shared" si="0"/>
        <v>129</v>
      </c>
      <c r="C22" s="88">
        <v>77</v>
      </c>
      <c r="D22" s="88">
        <v>116</v>
      </c>
      <c r="E22" s="7">
        <v>13</v>
      </c>
      <c r="F22" s="91">
        <v>2427</v>
      </c>
      <c r="G22" s="7">
        <v>2351</v>
      </c>
      <c r="H22" s="90">
        <v>853139</v>
      </c>
      <c r="I22" s="9">
        <v>6262810</v>
      </c>
      <c r="J22" s="90">
        <f t="shared" si="1"/>
        <v>8089422</v>
      </c>
      <c r="K22" s="88">
        <v>7858773</v>
      </c>
      <c r="L22" s="88">
        <v>224022</v>
      </c>
      <c r="M22" s="87">
        <v>6627</v>
      </c>
      <c r="N22" s="8">
        <v>1819923</v>
      </c>
    </row>
    <row r="23" spans="1:14" s="30" customFormat="1" ht="18.75" customHeight="1">
      <c r="A23" s="34" t="s">
        <v>235</v>
      </c>
      <c r="B23" s="90">
        <f t="shared" si="0"/>
        <v>121</v>
      </c>
      <c r="C23" s="88">
        <v>73</v>
      </c>
      <c r="D23" s="88">
        <f>89+13+7</f>
        <v>109</v>
      </c>
      <c r="E23" s="7">
        <v>12</v>
      </c>
      <c r="F23" s="91">
        <v>2409</v>
      </c>
      <c r="G23" s="7">
        <f>1250+1087</f>
        <v>2337</v>
      </c>
      <c r="H23" s="90">
        <v>856827</v>
      </c>
      <c r="I23" s="9">
        <v>6599710</v>
      </c>
      <c r="J23" s="90">
        <f t="shared" si="1"/>
        <v>9362223</v>
      </c>
      <c r="K23" s="88">
        <v>9155093</v>
      </c>
      <c r="L23" s="88">
        <v>196627</v>
      </c>
      <c r="M23" s="87">
        <v>10503</v>
      </c>
      <c r="N23" s="8">
        <v>2767949</v>
      </c>
    </row>
    <row r="24" spans="1:14" s="30" customFormat="1" ht="18.75" customHeight="1">
      <c r="A24" s="34" t="s">
        <v>236</v>
      </c>
      <c r="B24" s="90">
        <f t="shared" si="0"/>
        <v>119</v>
      </c>
      <c r="C24" s="88">
        <v>70</v>
      </c>
      <c r="D24" s="88">
        <f>89+13+6</f>
        <v>108</v>
      </c>
      <c r="E24" s="7">
        <v>11</v>
      </c>
      <c r="F24" s="91">
        <v>2192</v>
      </c>
      <c r="G24" s="7">
        <f>1150+970</f>
        <v>2120</v>
      </c>
      <c r="H24" s="90">
        <v>863389</v>
      </c>
      <c r="I24" s="9">
        <v>5941615</v>
      </c>
      <c r="J24" s="90">
        <f t="shared" si="1"/>
        <v>9036077</v>
      </c>
      <c r="K24" s="88">
        <v>8883354</v>
      </c>
      <c r="L24" s="88">
        <v>137107</v>
      </c>
      <c r="M24" s="87">
        <v>15616</v>
      </c>
      <c r="N24" s="8">
        <v>3164579</v>
      </c>
    </row>
    <row r="25" spans="1:14" s="30" customFormat="1" ht="18.75" customHeight="1">
      <c r="A25" s="34" t="s">
        <v>237</v>
      </c>
      <c r="B25" s="90">
        <f t="shared" si="0"/>
        <v>104</v>
      </c>
      <c r="C25" s="88">
        <v>61</v>
      </c>
      <c r="D25" s="87">
        <f>80+8+6</f>
        <v>94</v>
      </c>
      <c r="E25" s="92">
        <v>10</v>
      </c>
      <c r="F25" s="90">
        <v>1891</v>
      </c>
      <c r="G25" s="7">
        <f>983+842</f>
        <v>1825</v>
      </c>
      <c r="H25" s="90">
        <v>776988</v>
      </c>
      <c r="I25" s="9">
        <v>4339557</v>
      </c>
      <c r="J25" s="90">
        <f t="shared" si="1"/>
        <v>6762389</v>
      </c>
      <c r="K25" s="88">
        <v>6607016</v>
      </c>
      <c r="L25" s="88">
        <v>143276</v>
      </c>
      <c r="M25" s="87">
        <v>12097</v>
      </c>
      <c r="N25" s="8">
        <v>2515746</v>
      </c>
    </row>
    <row r="26" spans="1:14" s="30" customFormat="1" ht="18.75" customHeight="1">
      <c r="A26" s="34" t="s">
        <v>238</v>
      </c>
      <c r="B26" s="90">
        <f t="shared" si="0"/>
        <v>103</v>
      </c>
      <c r="C26" s="88">
        <v>62</v>
      </c>
      <c r="D26" s="87">
        <v>95</v>
      </c>
      <c r="E26" s="92">
        <v>8</v>
      </c>
      <c r="F26" s="90">
        <v>1760</v>
      </c>
      <c r="G26" s="7">
        <v>1693</v>
      </c>
      <c r="H26" s="90">
        <v>731725</v>
      </c>
      <c r="I26" s="9">
        <v>3138191</v>
      </c>
      <c r="J26" s="90">
        <v>4545857</v>
      </c>
      <c r="K26" s="88">
        <v>4400941</v>
      </c>
      <c r="L26" s="88">
        <v>144726</v>
      </c>
      <c r="M26" s="87">
        <v>190</v>
      </c>
      <c r="N26" s="8">
        <v>1368331</v>
      </c>
    </row>
    <row r="27" spans="1:14" s="30" customFormat="1" ht="18.75" customHeight="1">
      <c r="A27" s="93" t="s">
        <v>239</v>
      </c>
      <c r="B27" s="90">
        <v>46</v>
      </c>
      <c r="C27" s="88">
        <v>41</v>
      </c>
      <c r="D27" s="87">
        <v>37</v>
      </c>
      <c r="E27" s="92">
        <v>9</v>
      </c>
      <c r="F27" s="90">
        <v>1488</v>
      </c>
      <c r="G27" s="7">
        <v>1474</v>
      </c>
      <c r="H27" s="90">
        <v>599503</v>
      </c>
      <c r="I27" s="9">
        <v>2363484</v>
      </c>
      <c r="J27" s="90">
        <v>3700577</v>
      </c>
      <c r="K27" s="88">
        <v>3542552</v>
      </c>
      <c r="L27" s="88">
        <v>157785</v>
      </c>
      <c r="M27" s="87">
        <v>240</v>
      </c>
      <c r="N27" s="8">
        <v>1272429</v>
      </c>
    </row>
    <row r="28" spans="1:14" s="30" customFormat="1" ht="18.75" customHeight="1">
      <c r="A28" s="93" t="s">
        <v>240</v>
      </c>
      <c r="B28" s="90">
        <v>39</v>
      </c>
      <c r="C28" s="88">
        <v>36</v>
      </c>
      <c r="D28" s="87">
        <v>31</v>
      </c>
      <c r="E28" s="92">
        <v>8</v>
      </c>
      <c r="F28" s="90">
        <v>1395</v>
      </c>
      <c r="G28" s="7">
        <v>1387</v>
      </c>
      <c r="H28" s="90">
        <v>534088</v>
      </c>
      <c r="I28" s="9">
        <v>2828477</v>
      </c>
      <c r="J28" s="90">
        <v>4175198</v>
      </c>
      <c r="K28" s="88">
        <v>4072641</v>
      </c>
      <c r="L28" s="88">
        <v>102550</v>
      </c>
      <c r="M28" s="87">
        <v>7</v>
      </c>
      <c r="N28" s="8">
        <v>1280528</v>
      </c>
    </row>
    <row r="29" spans="1:14" s="30" customFormat="1" ht="18.75" customHeight="1">
      <c r="A29" s="93" t="s">
        <v>241</v>
      </c>
      <c r="B29" s="90">
        <v>38</v>
      </c>
      <c r="C29" s="88">
        <v>35</v>
      </c>
      <c r="D29" s="87">
        <v>31</v>
      </c>
      <c r="E29" s="92">
        <v>7</v>
      </c>
      <c r="F29" s="90">
        <v>1346</v>
      </c>
      <c r="G29" s="7">
        <v>1338</v>
      </c>
      <c r="H29" s="90">
        <v>546698</v>
      </c>
      <c r="I29" s="9">
        <v>2931629</v>
      </c>
      <c r="J29" s="90">
        <v>4060505</v>
      </c>
      <c r="K29" s="91">
        <v>4010254</v>
      </c>
      <c r="L29" s="88">
        <v>49800</v>
      </c>
      <c r="M29" s="87">
        <v>451</v>
      </c>
      <c r="N29" s="8">
        <v>1073841</v>
      </c>
    </row>
    <row r="30" spans="1:14" s="30" customFormat="1" ht="18.75" customHeight="1">
      <c r="A30" s="93" t="s">
        <v>242</v>
      </c>
      <c r="B30" s="205">
        <v>33</v>
      </c>
      <c r="C30" s="206">
        <v>32</v>
      </c>
      <c r="D30" s="206">
        <v>26</v>
      </c>
      <c r="E30" s="207">
        <v>7</v>
      </c>
      <c r="F30" s="205">
        <v>1660</v>
      </c>
      <c r="G30" s="207">
        <v>1659</v>
      </c>
      <c r="H30" s="205">
        <v>618850</v>
      </c>
      <c r="I30" s="212">
        <v>3210363</v>
      </c>
      <c r="J30" s="205">
        <v>4640883</v>
      </c>
      <c r="K30" s="205">
        <v>4537128</v>
      </c>
      <c r="L30" s="206">
        <v>103755</v>
      </c>
      <c r="M30" s="210" t="s">
        <v>156</v>
      </c>
      <c r="N30" s="208">
        <v>1365438</v>
      </c>
    </row>
    <row r="31" spans="1:14" s="30" customFormat="1" ht="18.75" customHeight="1" thickBot="1">
      <c r="A31" s="213" t="s">
        <v>243</v>
      </c>
      <c r="B31" s="204">
        <v>34</v>
      </c>
      <c r="C31" s="201">
        <v>33</v>
      </c>
      <c r="D31" s="201">
        <v>27</v>
      </c>
      <c r="E31" s="202">
        <v>7</v>
      </c>
      <c r="F31" s="200">
        <v>1595</v>
      </c>
      <c r="G31" s="202">
        <v>1592</v>
      </c>
      <c r="H31" s="200">
        <v>620188</v>
      </c>
      <c r="I31" s="209">
        <v>2835224</v>
      </c>
      <c r="J31" s="211"/>
      <c r="K31" s="201"/>
      <c r="L31" s="201"/>
      <c r="M31" s="209"/>
      <c r="N31" s="203">
        <v>1405926</v>
      </c>
    </row>
    <row r="32" spans="1:12" s="30" customFormat="1" ht="13.5">
      <c r="A32" s="138" t="s">
        <v>146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13.5">
      <c r="G33" s="139"/>
    </row>
  </sheetData>
  <sheetProtection/>
  <mergeCells count="13">
    <mergeCell ref="E4:E5"/>
    <mergeCell ref="F4:F5"/>
    <mergeCell ref="J4:J5"/>
    <mergeCell ref="L2:N2"/>
    <mergeCell ref="F3:G3"/>
    <mergeCell ref="B3:E3"/>
    <mergeCell ref="J3:M3"/>
    <mergeCell ref="H3:H5"/>
    <mergeCell ref="B4:B5"/>
    <mergeCell ref="C4:C5"/>
    <mergeCell ref="N3:N5"/>
    <mergeCell ref="I3:I5"/>
    <mergeCell ref="D4:D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T39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10" sqref="C10"/>
    </sheetView>
  </sheetViews>
  <sheetFormatPr defaultColWidth="9.00390625" defaultRowHeight="13.5"/>
  <cols>
    <col min="1" max="1" width="11.125" style="0" customWidth="1"/>
    <col min="2" max="18" width="10.125" style="0" customWidth="1"/>
  </cols>
  <sheetData>
    <row r="1" spans="1:20" ht="17.25">
      <c r="A1" s="1" t="s">
        <v>194</v>
      </c>
      <c r="T1" s="30"/>
    </row>
    <row r="2" spans="15:20" ht="14.25" thickBot="1">
      <c r="O2" s="12" t="s">
        <v>107</v>
      </c>
      <c r="T2" s="30"/>
    </row>
    <row r="3" spans="1:20" s="94" customFormat="1" ht="18.75" customHeight="1">
      <c r="A3" s="300" t="s">
        <v>108</v>
      </c>
      <c r="B3" s="225" t="s">
        <v>24</v>
      </c>
      <c r="C3" s="226" t="s">
        <v>74</v>
      </c>
      <c r="D3" s="226" t="s">
        <v>76</v>
      </c>
      <c r="E3" s="226" t="s">
        <v>78</v>
      </c>
      <c r="F3" s="226" t="s">
        <v>80</v>
      </c>
      <c r="G3" s="226" t="s">
        <v>81</v>
      </c>
      <c r="H3" s="226" t="s">
        <v>82</v>
      </c>
      <c r="I3" s="226" t="s">
        <v>83</v>
      </c>
      <c r="J3" s="226" t="s">
        <v>84</v>
      </c>
      <c r="K3" s="226" t="s">
        <v>85</v>
      </c>
      <c r="L3" s="226" t="s">
        <v>86</v>
      </c>
      <c r="M3" s="226" t="s">
        <v>109</v>
      </c>
      <c r="N3" s="226" t="s">
        <v>113</v>
      </c>
      <c r="O3" s="226" t="s">
        <v>114</v>
      </c>
      <c r="P3" s="226" t="s">
        <v>63</v>
      </c>
      <c r="Q3" s="226" t="s">
        <v>135</v>
      </c>
      <c r="R3" s="227" t="s">
        <v>149</v>
      </c>
      <c r="T3" s="155"/>
    </row>
    <row r="4" spans="1:20" s="94" customFormat="1" ht="18.75" customHeight="1" thickBot="1">
      <c r="A4" s="301"/>
      <c r="B4" s="224" t="s">
        <v>207</v>
      </c>
      <c r="C4" s="223" t="s">
        <v>75</v>
      </c>
      <c r="D4" s="223" t="s">
        <v>77</v>
      </c>
      <c r="E4" s="223" t="s">
        <v>79</v>
      </c>
      <c r="F4" s="223" t="s">
        <v>244</v>
      </c>
      <c r="G4" s="223" t="s">
        <v>245</v>
      </c>
      <c r="H4" s="223" t="s">
        <v>246</v>
      </c>
      <c r="I4" s="223" t="s">
        <v>247</v>
      </c>
      <c r="J4" s="223" t="s">
        <v>208</v>
      </c>
      <c r="K4" s="223" t="s">
        <v>209</v>
      </c>
      <c r="L4" s="223" t="s">
        <v>210</v>
      </c>
      <c r="M4" s="223" t="s">
        <v>211</v>
      </c>
      <c r="N4" s="223" t="s">
        <v>212</v>
      </c>
      <c r="O4" s="223" t="s">
        <v>213</v>
      </c>
      <c r="P4" s="223" t="s">
        <v>214</v>
      </c>
      <c r="Q4" s="223" t="s">
        <v>215</v>
      </c>
      <c r="R4" s="228" t="s">
        <v>216</v>
      </c>
      <c r="T4" s="155"/>
    </row>
    <row r="5" spans="1:20" s="94" customFormat="1" ht="17.25" customHeight="1" thickTop="1">
      <c r="A5" s="99"/>
      <c r="B5" s="95"/>
      <c r="C5" s="96"/>
      <c r="D5" s="95"/>
      <c r="E5" s="96"/>
      <c r="F5" s="97"/>
      <c r="G5" s="96"/>
      <c r="H5" s="96"/>
      <c r="I5" s="96"/>
      <c r="J5" s="96"/>
      <c r="K5" s="96"/>
      <c r="L5" s="96"/>
      <c r="M5" s="97"/>
      <c r="N5" s="97"/>
      <c r="O5" s="97"/>
      <c r="P5" s="97"/>
      <c r="Q5" s="97"/>
      <c r="R5" s="98"/>
      <c r="T5" s="155"/>
    </row>
    <row r="6" spans="1:20" s="94" customFormat="1" ht="30" customHeight="1">
      <c r="A6" s="99" t="s">
        <v>110</v>
      </c>
      <c r="B6" s="222">
        <v>4062228</v>
      </c>
      <c r="C6" s="103">
        <v>5042093</v>
      </c>
      <c r="D6" s="222">
        <v>5810132</v>
      </c>
      <c r="E6" s="103">
        <v>5219509</v>
      </c>
      <c r="F6" s="104">
        <v>5458546</v>
      </c>
      <c r="G6" s="103">
        <v>6340840</v>
      </c>
      <c r="H6" s="103">
        <v>7396528</v>
      </c>
      <c r="I6" s="103">
        <v>8088773</v>
      </c>
      <c r="J6" s="103">
        <v>9362223</v>
      </c>
      <c r="K6" s="103">
        <v>9036077</v>
      </c>
      <c r="L6" s="103">
        <v>6762389</v>
      </c>
      <c r="M6" s="104">
        <v>4545857</v>
      </c>
      <c r="N6" s="104">
        <v>3700577</v>
      </c>
      <c r="O6" s="104">
        <v>4175198</v>
      </c>
      <c r="P6" s="104">
        <v>4060505</v>
      </c>
      <c r="Q6" s="104">
        <v>4640883</v>
      </c>
      <c r="R6" s="106">
        <v>4232984</v>
      </c>
      <c r="T6" s="155"/>
    </row>
    <row r="7" spans="1:20" s="94" customFormat="1" ht="30" customHeight="1">
      <c r="A7" s="99"/>
      <c r="B7" s="95"/>
      <c r="C7" s="96"/>
      <c r="D7" s="95"/>
      <c r="E7" s="96"/>
      <c r="F7" s="97"/>
      <c r="G7" s="96"/>
      <c r="H7" s="96"/>
      <c r="I7" s="96"/>
      <c r="J7" s="96"/>
      <c r="K7" s="96"/>
      <c r="L7" s="96"/>
      <c r="M7" s="97"/>
      <c r="N7" s="97"/>
      <c r="O7" s="97"/>
      <c r="P7" s="97"/>
      <c r="Q7" s="97"/>
      <c r="R7" s="98"/>
      <c r="T7" s="155"/>
    </row>
    <row r="8" spans="1:20" s="94" customFormat="1" ht="30" customHeight="1">
      <c r="A8" s="99" t="s">
        <v>173</v>
      </c>
      <c r="B8" s="95">
        <v>185418</v>
      </c>
      <c r="C8" s="96">
        <v>201419</v>
      </c>
      <c r="D8" s="95">
        <v>216563</v>
      </c>
      <c r="E8" s="96">
        <v>234238</v>
      </c>
      <c r="F8" s="97">
        <v>232663</v>
      </c>
      <c r="G8" s="96">
        <v>242153</v>
      </c>
      <c r="H8" s="96">
        <v>239864</v>
      </c>
      <c r="I8" s="96">
        <v>243657</v>
      </c>
      <c r="J8" s="96">
        <v>237232</v>
      </c>
      <c r="K8" s="96">
        <v>226626</v>
      </c>
      <c r="L8" s="96">
        <v>200199</v>
      </c>
      <c r="M8" s="97">
        <v>187603</v>
      </c>
      <c r="N8" s="97">
        <v>173263</v>
      </c>
      <c r="O8" s="97">
        <v>161417</v>
      </c>
      <c r="P8" s="97">
        <v>160418</v>
      </c>
      <c r="Q8" s="97">
        <v>158299</v>
      </c>
      <c r="R8" s="98">
        <v>154932</v>
      </c>
      <c r="T8" s="155"/>
    </row>
    <row r="9" spans="1:20" s="94" customFormat="1" ht="30" customHeight="1">
      <c r="A9" s="99" t="s">
        <v>174</v>
      </c>
      <c r="B9" s="100" t="s">
        <v>159</v>
      </c>
      <c r="C9" s="101" t="s">
        <v>159</v>
      </c>
      <c r="D9" s="100" t="s">
        <v>159</v>
      </c>
      <c r="E9" s="101" t="s">
        <v>159</v>
      </c>
      <c r="F9" s="105" t="s">
        <v>159</v>
      </c>
      <c r="G9" s="102">
        <v>36940</v>
      </c>
      <c r="H9" s="101" t="s">
        <v>159</v>
      </c>
      <c r="I9" s="103">
        <v>48296</v>
      </c>
      <c r="J9" s="103">
        <v>54506</v>
      </c>
      <c r="K9" s="103">
        <v>67023</v>
      </c>
      <c r="L9" s="101" t="s">
        <v>111</v>
      </c>
      <c r="M9" s="104">
        <v>59368</v>
      </c>
      <c r="N9" s="104">
        <v>59075</v>
      </c>
      <c r="O9" s="105" t="s">
        <v>159</v>
      </c>
      <c r="P9" s="105">
        <v>63148</v>
      </c>
      <c r="Q9" s="105">
        <v>65860</v>
      </c>
      <c r="R9" s="107" t="s">
        <v>116</v>
      </c>
      <c r="T9" s="155"/>
    </row>
    <row r="10" spans="1:20" s="94" customFormat="1" ht="30" customHeight="1">
      <c r="A10" s="99" t="s">
        <v>201</v>
      </c>
      <c r="B10" s="100" t="s">
        <v>159</v>
      </c>
      <c r="C10" s="101" t="s">
        <v>159</v>
      </c>
      <c r="D10" s="100" t="s">
        <v>159</v>
      </c>
      <c r="E10" s="101" t="s">
        <v>159</v>
      </c>
      <c r="F10" s="105" t="s">
        <v>159</v>
      </c>
      <c r="G10" s="101" t="s">
        <v>159</v>
      </c>
      <c r="H10" s="101" t="s">
        <v>159</v>
      </c>
      <c r="I10" s="101" t="s">
        <v>111</v>
      </c>
      <c r="J10" s="101" t="s">
        <v>111</v>
      </c>
      <c r="K10" s="101" t="s">
        <v>31</v>
      </c>
      <c r="L10" s="101" t="s">
        <v>31</v>
      </c>
      <c r="M10" s="105" t="s">
        <v>31</v>
      </c>
      <c r="N10" s="105" t="s">
        <v>160</v>
      </c>
      <c r="O10" s="105" t="s">
        <v>160</v>
      </c>
      <c r="P10" s="105" t="s">
        <v>31</v>
      </c>
      <c r="Q10" s="105" t="s">
        <v>31</v>
      </c>
      <c r="R10" s="107" t="s">
        <v>45</v>
      </c>
      <c r="T10" s="155"/>
    </row>
    <row r="11" spans="1:20" s="94" customFormat="1" ht="30" customHeight="1">
      <c r="A11" s="99" t="s">
        <v>175</v>
      </c>
      <c r="B11" s="100" t="s">
        <v>159</v>
      </c>
      <c r="C11" s="101" t="s">
        <v>159</v>
      </c>
      <c r="D11" s="100" t="s">
        <v>159</v>
      </c>
      <c r="E11" s="101" t="s">
        <v>159</v>
      </c>
      <c r="F11" s="105" t="s">
        <v>159</v>
      </c>
      <c r="G11" s="101" t="s">
        <v>159</v>
      </c>
      <c r="H11" s="101" t="s">
        <v>159</v>
      </c>
      <c r="I11" s="101" t="s">
        <v>111</v>
      </c>
      <c r="J11" s="101" t="s">
        <v>111</v>
      </c>
      <c r="K11" s="101" t="s">
        <v>111</v>
      </c>
      <c r="L11" s="101" t="s">
        <v>111</v>
      </c>
      <c r="M11" s="105" t="s">
        <v>31</v>
      </c>
      <c r="N11" s="105" t="s">
        <v>160</v>
      </c>
      <c r="O11" s="105" t="s">
        <v>160</v>
      </c>
      <c r="P11" s="105" t="s">
        <v>31</v>
      </c>
      <c r="Q11" s="105" t="s">
        <v>31</v>
      </c>
      <c r="R11" s="107" t="s">
        <v>45</v>
      </c>
      <c r="T11" s="155"/>
    </row>
    <row r="12" spans="1:20" s="94" customFormat="1" ht="30" customHeight="1">
      <c r="A12" s="99" t="s">
        <v>202</v>
      </c>
      <c r="B12" s="95">
        <v>34035</v>
      </c>
      <c r="C12" s="96">
        <v>32452</v>
      </c>
      <c r="D12" s="95">
        <v>34074</v>
      </c>
      <c r="E12" s="96">
        <v>36354</v>
      </c>
      <c r="F12" s="97">
        <v>33035</v>
      </c>
      <c r="G12" s="96">
        <v>30045</v>
      </c>
      <c r="H12" s="96">
        <v>27910</v>
      </c>
      <c r="I12" s="96">
        <v>35661</v>
      </c>
      <c r="J12" s="96">
        <v>30182</v>
      </c>
      <c r="K12" s="96">
        <v>14132</v>
      </c>
      <c r="L12" s="96">
        <v>8702</v>
      </c>
      <c r="M12" s="97">
        <v>10371</v>
      </c>
      <c r="N12" s="105" t="s">
        <v>159</v>
      </c>
      <c r="O12" s="105" t="s">
        <v>159</v>
      </c>
      <c r="P12" s="105" t="s">
        <v>111</v>
      </c>
      <c r="Q12" s="105" t="s">
        <v>111</v>
      </c>
      <c r="R12" s="107">
        <v>6601</v>
      </c>
      <c r="T12" s="155"/>
    </row>
    <row r="13" spans="1:20" s="94" customFormat="1" ht="30" customHeight="1">
      <c r="A13" s="99" t="s">
        <v>203</v>
      </c>
      <c r="B13" s="95">
        <v>94175</v>
      </c>
      <c r="C13" s="96">
        <v>50729</v>
      </c>
      <c r="D13" s="95">
        <v>51569</v>
      </c>
      <c r="E13" s="96">
        <v>50962</v>
      </c>
      <c r="F13" s="97">
        <v>52147</v>
      </c>
      <c r="G13" s="96">
        <v>52485</v>
      </c>
      <c r="H13" s="96">
        <v>51443</v>
      </c>
      <c r="I13" s="96">
        <v>57285</v>
      </c>
      <c r="J13" s="96">
        <v>52504</v>
      </c>
      <c r="K13" s="96">
        <v>46037</v>
      </c>
      <c r="L13" s="96">
        <v>35864</v>
      </c>
      <c r="M13" s="97">
        <v>32093</v>
      </c>
      <c r="N13" s="97">
        <v>28781</v>
      </c>
      <c r="O13" s="105" t="s">
        <v>159</v>
      </c>
      <c r="P13" s="105" t="s">
        <v>111</v>
      </c>
      <c r="Q13" s="105" t="s">
        <v>111</v>
      </c>
      <c r="R13" s="107" t="s">
        <v>116</v>
      </c>
      <c r="T13" s="155"/>
    </row>
    <row r="14" spans="1:20" s="94" customFormat="1" ht="30" customHeight="1">
      <c r="A14" s="99" t="s">
        <v>204</v>
      </c>
      <c r="B14" s="100" t="s">
        <v>159</v>
      </c>
      <c r="C14" s="101" t="s">
        <v>159</v>
      </c>
      <c r="D14" s="100" t="s">
        <v>159</v>
      </c>
      <c r="E14" s="101" t="s">
        <v>159</v>
      </c>
      <c r="F14" s="105" t="s">
        <v>159</v>
      </c>
      <c r="G14" s="101" t="s">
        <v>159</v>
      </c>
      <c r="H14" s="101" t="s">
        <v>159</v>
      </c>
      <c r="I14" s="101" t="s">
        <v>111</v>
      </c>
      <c r="J14" s="101" t="s">
        <v>111</v>
      </c>
      <c r="K14" s="101" t="s">
        <v>111</v>
      </c>
      <c r="L14" s="101" t="s">
        <v>111</v>
      </c>
      <c r="M14" s="105" t="s">
        <v>111</v>
      </c>
      <c r="N14" s="105" t="s">
        <v>159</v>
      </c>
      <c r="O14" s="105" t="s">
        <v>159</v>
      </c>
      <c r="P14" s="105" t="s">
        <v>111</v>
      </c>
      <c r="Q14" s="105" t="s">
        <v>111</v>
      </c>
      <c r="R14" s="107" t="s">
        <v>116</v>
      </c>
      <c r="T14" s="155"/>
    </row>
    <row r="15" spans="1:20" s="94" customFormat="1" ht="30" customHeight="1">
      <c r="A15" s="99" t="s">
        <v>205</v>
      </c>
      <c r="B15" s="95">
        <v>30380</v>
      </c>
      <c r="C15" s="96">
        <v>31591</v>
      </c>
      <c r="D15" s="95">
        <v>30522</v>
      </c>
      <c r="E15" s="96">
        <v>28365</v>
      </c>
      <c r="F15" s="97">
        <v>35991</v>
      </c>
      <c r="G15" s="101" t="s">
        <v>159</v>
      </c>
      <c r="H15" s="96">
        <v>34996</v>
      </c>
      <c r="I15" s="96">
        <v>38102</v>
      </c>
      <c r="J15" s="96">
        <v>38901</v>
      </c>
      <c r="K15" s="96">
        <v>41480</v>
      </c>
      <c r="L15" s="96">
        <v>39501</v>
      </c>
      <c r="M15" s="97">
        <v>36622</v>
      </c>
      <c r="N15" s="97">
        <v>22167</v>
      </c>
      <c r="O15" s="97">
        <v>16477</v>
      </c>
      <c r="P15" s="97">
        <v>16892</v>
      </c>
      <c r="Q15" s="97">
        <v>13925</v>
      </c>
      <c r="R15" s="98">
        <v>11681</v>
      </c>
      <c r="T15" s="155"/>
    </row>
    <row r="16" spans="1:20" s="94" customFormat="1" ht="30" customHeight="1">
      <c r="A16" s="99" t="s">
        <v>176</v>
      </c>
      <c r="B16" s="100" t="s">
        <v>160</v>
      </c>
      <c r="C16" s="101" t="s">
        <v>160</v>
      </c>
      <c r="D16" s="100" t="s">
        <v>159</v>
      </c>
      <c r="E16" s="101" t="s">
        <v>159</v>
      </c>
      <c r="F16" s="105" t="s">
        <v>159</v>
      </c>
      <c r="G16" s="101" t="s">
        <v>159</v>
      </c>
      <c r="H16" s="101" t="s">
        <v>159</v>
      </c>
      <c r="I16" s="101" t="s">
        <v>111</v>
      </c>
      <c r="J16" s="101" t="s">
        <v>111</v>
      </c>
      <c r="K16" s="101" t="s">
        <v>111</v>
      </c>
      <c r="L16" s="101" t="s">
        <v>31</v>
      </c>
      <c r="M16" s="105" t="s">
        <v>31</v>
      </c>
      <c r="N16" s="105" t="s">
        <v>160</v>
      </c>
      <c r="O16" s="105" t="s">
        <v>160</v>
      </c>
      <c r="P16" s="105" t="s">
        <v>31</v>
      </c>
      <c r="Q16" s="105" t="s">
        <v>31</v>
      </c>
      <c r="R16" s="107" t="s">
        <v>45</v>
      </c>
      <c r="T16" s="155"/>
    </row>
    <row r="17" spans="1:20" s="94" customFormat="1" ht="30" customHeight="1">
      <c r="A17" s="99" t="s">
        <v>177</v>
      </c>
      <c r="B17" s="95">
        <v>141140</v>
      </c>
      <c r="C17" s="96">
        <v>150651</v>
      </c>
      <c r="D17" s="95">
        <v>159807</v>
      </c>
      <c r="E17" s="96">
        <v>160431</v>
      </c>
      <c r="F17" s="97">
        <v>148115</v>
      </c>
      <c r="G17" s="102">
        <v>154959</v>
      </c>
      <c r="H17" s="96">
        <v>153808</v>
      </c>
      <c r="I17" s="96">
        <v>147918</v>
      </c>
      <c r="J17" s="96">
        <v>149592</v>
      </c>
      <c r="K17" s="96">
        <v>114767</v>
      </c>
      <c r="L17" s="101" t="s">
        <v>111</v>
      </c>
      <c r="M17" s="105" t="s">
        <v>111</v>
      </c>
      <c r="N17" s="105" t="s">
        <v>159</v>
      </c>
      <c r="O17" s="105" t="s">
        <v>159</v>
      </c>
      <c r="P17" s="105" t="s">
        <v>111</v>
      </c>
      <c r="Q17" s="105" t="s">
        <v>111</v>
      </c>
      <c r="R17" s="107" t="s">
        <v>116</v>
      </c>
      <c r="T17" s="155"/>
    </row>
    <row r="18" spans="1:20" s="94" customFormat="1" ht="30" customHeight="1">
      <c r="A18" s="99" t="s">
        <v>178</v>
      </c>
      <c r="B18" s="100" t="s">
        <v>159</v>
      </c>
      <c r="C18" s="101" t="s">
        <v>159</v>
      </c>
      <c r="D18" s="100" t="s">
        <v>159</v>
      </c>
      <c r="E18" s="101" t="s">
        <v>159</v>
      </c>
      <c r="F18" s="105" t="s">
        <v>159</v>
      </c>
      <c r="G18" s="101" t="s">
        <v>159</v>
      </c>
      <c r="H18" s="101" t="s">
        <v>159</v>
      </c>
      <c r="I18" s="101" t="s">
        <v>111</v>
      </c>
      <c r="J18" s="101" t="s">
        <v>111</v>
      </c>
      <c r="K18" s="101" t="s">
        <v>111</v>
      </c>
      <c r="L18" s="101" t="s">
        <v>111</v>
      </c>
      <c r="M18" s="105" t="s">
        <v>111</v>
      </c>
      <c r="N18" s="105" t="s">
        <v>160</v>
      </c>
      <c r="O18" s="105" t="s">
        <v>160</v>
      </c>
      <c r="P18" s="105" t="s">
        <v>31</v>
      </c>
      <c r="Q18" s="105" t="s">
        <v>31</v>
      </c>
      <c r="R18" s="107"/>
      <c r="T18" s="155"/>
    </row>
    <row r="19" spans="1:20" s="94" customFormat="1" ht="30" customHeight="1">
      <c r="A19" s="99" t="s">
        <v>179</v>
      </c>
      <c r="B19" s="95">
        <v>131212</v>
      </c>
      <c r="C19" s="96">
        <v>127951</v>
      </c>
      <c r="D19" s="95">
        <v>121587</v>
      </c>
      <c r="E19" s="96">
        <v>119961</v>
      </c>
      <c r="F19" s="97">
        <v>144625</v>
      </c>
      <c r="G19" s="96">
        <v>146923</v>
      </c>
      <c r="H19" s="96">
        <v>157496</v>
      </c>
      <c r="I19" s="96">
        <v>174678</v>
      </c>
      <c r="J19" s="101" t="s">
        <v>111</v>
      </c>
      <c r="K19" s="101" t="s">
        <v>111</v>
      </c>
      <c r="L19" s="101" t="s">
        <v>111</v>
      </c>
      <c r="M19" s="105" t="s">
        <v>111</v>
      </c>
      <c r="N19" s="105" t="s">
        <v>159</v>
      </c>
      <c r="O19" s="105" t="s">
        <v>159</v>
      </c>
      <c r="P19" s="105" t="s">
        <v>111</v>
      </c>
      <c r="Q19" s="105" t="s">
        <v>111</v>
      </c>
      <c r="R19" s="107" t="s">
        <v>116</v>
      </c>
      <c r="T19" s="155"/>
    </row>
    <row r="20" spans="1:20" s="94" customFormat="1" ht="30" customHeight="1">
      <c r="A20" s="99" t="s">
        <v>180</v>
      </c>
      <c r="B20" s="95">
        <v>11759</v>
      </c>
      <c r="C20" s="96">
        <v>15482</v>
      </c>
      <c r="D20" s="95">
        <v>32681</v>
      </c>
      <c r="E20" s="96">
        <v>80284</v>
      </c>
      <c r="F20" s="97">
        <v>45714</v>
      </c>
      <c r="G20" s="96">
        <v>25651</v>
      </c>
      <c r="H20" s="96">
        <v>19280</v>
      </c>
      <c r="I20" s="96">
        <v>287042</v>
      </c>
      <c r="J20" s="96">
        <v>338162</v>
      </c>
      <c r="K20" s="96">
        <v>270291</v>
      </c>
      <c r="L20" s="96">
        <v>254823</v>
      </c>
      <c r="M20" s="97">
        <v>37708</v>
      </c>
      <c r="N20" s="97">
        <v>268928</v>
      </c>
      <c r="O20" s="105" t="s">
        <v>159</v>
      </c>
      <c r="P20" s="105" t="s">
        <v>111</v>
      </c>
      <c r="Q20" s="105" t="s">
        <v>111</v>
      </c>
      <c r="R20" s="107" t="s">
        <v>116</v>
      </c>
      <c r="T20" s="155"/>
    </row>
    <row r="21" spans="1:20" s="94" customFormat="1" ht="30" customHeight="1">
      <c r="A21" s="99" t="s">
        <v>181</v>
      </c>
      <c r="B21" s="95">
        <v>34255</v>
      </c>
      <c r="C21" s="96">
        <v>31015</v>
      </c>
      <c r="D21" s="95">
        <v>31467</v>
      </c>
      <c r="E21" s="96">
        <v>32466</v>
      </c>
      <c r="F21" s="105" t="s">
        <v>159</v>
      </c>
      <c r="G21" s="96">
        <v>30060</v>
      </c>
      <c r="H21" s="96">
        <v>47344</v>
      </c>
      <c r="I21" s="96">
        <v>86522</v>
      </c>
      <c r="J21" s="96">
        <v>31730</v>
      </c>
      <c r="K21" s="96">
        <v>35184</v>
      </c>
      <c r="L21" s="96">
        <v>30775</v>
      </c>
      <c r="M21" s="97">
        <v>35438</v>
      </c>
      <c r="N21" s="105" t="s">
        <v>159</v>
      </c>
      <c r="O21" s="105" t="s">
        <v>159</v>
      </c>
      <c r="P21" s="105" t="s">
        <v>111</v>
      </c>
      <c r="Q21" s="105" t="s">
        <v>111</v>
      </c>
      <c r="R21" s="107" t="s">
        <v>116</v>
      </c>
      <c r="T21" s="155"/>
    </row>
    <row r="22" spans="1:20" s="94" customFormat="1" ht="30" customHeight="1">
      <c r="A22" s="99" t="s">
        <v>199</v>
      </c>
      <c r="B22" s="100" t="s">
        <v>186</v>
      </c>
      <c r="C22" s="105" t="s">
        <v>186</v>
      </c>
      <c r="D22" s="105" t="s">
        <v>186</v>
      </c>
      <c r="E22" s="105" t="s">
        <v>186</v>
      </c>
      <c r="F22" s="105" t="s">
        <v>186</v>
      </c>
      <c r="G22" s="105" t="s">
        <v>186</v>
      </c>
      <c r="H22" s="105" t="s">
        <v>186</v>
      </c>
      <c r="I22" s="101" t="s">
        <v>186</v>
      </c>
      <c r="J22" s="105" t="s">
        <v>186</v>
      </c>
      <c r="K22" s="105" t="s">
        <v>186</v>
      </c>
      <c r="L22" s="105" t="s">
        <v>186</v>
      </c>
      <c r="M22" s="105" t="s">
        <v>186</v>
      </c>
      <c r="N22" s="105" t="s">
        <v>186</v>
      </c>
      <c r="O22" s="105" t="s">
        <v>185</v>
      </c>
      <c r="P22" s="105" t="s">
        <v>185</v>
      </c>
      <c r="Q22" s="105" t="s">
        <v>111</v>
      </c>
      <c r="R22" s="107" t="s">
        <v>116</v>
      </c>
      <c r="T22" s="155"/>
    </row>
    <row r="23" spans="1:20" s="94" customFormat="1" ht="30" customHeight="1">
      <c r="A23" s="99" t="s">
        <v>200</v>
      </c>
      <c r="B23" s="100" t="s">
        <v>186</v>
      </c>
      <c r="C23" s="105" t="s">
        <v>186</v>
      </c>
      <c r="D23" s="105" t="s">
        <v>186</v>
      </c>
      <c r="E23" s="105" t="s">
        <v>186</v>
      </c>
      <c r="F23" s="105" t="s">
        <v>186</v>
      </c>
      <c r="G23" s="105" t="s">
        <v>186</v>
      </c>
      <c r="H23" s="105" t="s">
        <v>186</v>
      </c>
      <c r="I23" s="101" t="s">
        <v>186</v>
      </c>
      <c r="J23" s="105" t="s">
        <v>186</v>
      </c>
      <c r="K23" s="105" t="s">
        <v>186</v>
      </c>
      <c r="L23" s="105" t="s">
        <v>186</v>
      </c>
      <c r="M23" s="105" t="s">
        <v>186</v>
      </c>
      <c r="N23" s="105" t="s">
        <v>186</v>
      </c>
      <c r="O23" s="105" t="s">
        <v>185</v>
      </c>
      <c r="P23" s="104">
        <v>547367</v>
      </c>
      <c r="Q23" s="104">
        <v>551040</v>
      </c>
      <c r="R23" s="107" t="s">
        <v>116</v>
      </c>
      <c r="T23" s="155"/>
    </row>
    <row r="24" spans="1:20" s="94" customFormat="1" ht="30" customHeight="1">
      <c r="A24" s="99" t="s">
        <v>182</v>
      </c>
      <c r="B24" s="95">
        <v>3084520</v>
      </c>
      <c r="C24" s="96">
        <v>4020354</v>
      </c>
      <c r="D24" s="95">
        <v>4740255</v>
      </c>
      <c r="E24" s="96">
        <v>3971757</v>
      </c>
      <c r="F24" s="97">
        <v>4091090</v>
      </c>
      <c r="G24" s="96">
        <v>5041584</v>
      </c>
      <c r="H24" s="96">
        <v>6112210</v>
      </c>
      <c r="I24" s="96">
        <v>6621406</v>
      </c>
      <c r="J24" s="96">
        <v>7958498</v>
      </c>
      <c r="K24" s="96">
        <v>7226409</v>
      </c>
      <c r="L24" s="96">
        <v>5135986</v>
      </c>
      <c r="M24" s="97">
        <v>2785919</v>
      </c>
      <c r="N24" s="97">
        <v>2085956</v>
      </c>
      <c r="O24" s="105" t="s">
        <v>160</v>
      </c>
      <c r="P24" s="105" t="s">
        <v>160</v>
      </c>
      <c r="Q24" s="105" t="s">
        <v>111</v>
      </c>
      <c r="R24" s="107" t="s">
        <v>45</v>
      </c>
      <c r="T24" s="155"/>
    </row>
    <row r="25" spans="1:20" s="94" customFormat="1" ht="30" customHeight="1">
      <c r="A25" s="99" t="s">
        <v>206</v>
      </c>
      <c r="B25" s="100" t="s">
        <v>159</v>
      </c>
      <c r="C25" s="101" t="s">
        <v>159</v>
      </c>
      <c r="D25" s="100" t="s">
        <v>159</v>
      </c>
      <c r="E25" s="101" t="s">
        <v>159</v>
      </c>
      <c r="F25" s="105" t="s">
        <v>159</v>
      </c>
      <c r="G25" s="101" t="s">
        <v>159</v>
      </c>
      <c r="H25" s="101" t="s">
        <v>159</v>
      </c>
      <c r="I25" s="101" t="s">
        <v>111</v>
      </c>
      <c r="J25" s="101" t="s">
        <v>111</v>
      </c>
      <c r="K25" s="101" t="s">
        <v>111</v>
      </c>
      <c r="L25" s="101" t="s">
        <v>111</v>
      </c>
      <c r="M25" s="105" t="s">
        <v>111</v>
      </c>
      <c r="N25" s="105" t="s">
        <v>160</v>
      </c>
      <c r="O25" s="105" t="s">
        <v>160</v>
      </c>
      <c r="P25" s="105" t="s">
        <v>187</v>
      </c>
      <c r="Q25" s="105" t="s">
        <v>111</v>
      </c>
      <c r="R25" s="107" t="s">
        <v>45</v>
      </c>
      <c r="T25" s="155"/>
    </row>
    <row r="26" spans="1:20" ht="30" customHeight="1">
      <c r="A26" s="99" t="s">
        <v>183</v>
      </c>
      <c r="B26" s="100" t="s">
        <v>115</v>
      </c>
      <c r="C26" s="101" t="s">
        <v>115</v>
      </c>
      <c r="D26" s="100" t="s">
        <v>115</v>
      </c>
      <c r="E26" s="101" t="s">
        <v>115</v>
      </c>
      <c r="F26" s="105" t="s">
        <v>115</v>
      </c>
      <c r="G26" s="101" t="s">
        <v>115</v>
      </c>
      <c r="H26" s="101" t="s">
        <v>115</v>
      </c>
      <c r="I26" s="101" t="s">
        <v>31</v>
      </c>
      <c r="J26" s="101" t="s">
        <v>31</v>
      </c>
      <c r="K26" s="101" t="s">
        <v>31</v>
      </c>
      <c r="L26" s="101" t="s">
        <v>111</v>
      </c>
      <c r="M26" s="105" t="s">
        <v>111</v>
      </c>
      <c r="N26" s="105" t="s">
        <v>116</v>
      </c>
      <c r="O26" s="105" t="s">
        <v>116</v>
      </c>
      <c r="P26" s="105" t="s">
        <v>111</v>
      </c>
      <c r="Q26" s="105" t="s">
        <v>111</v>
      </c>
      <c r="R26" s="107" t="s">
        <v>116</v>
      </c>
      <c r="T26" s="30"/>
    </row>
    <row r="27" spans="1:20" ht="30" customHeight="1" thickBot="1">
      <c r="A27" s="152" t="s">
        <v>184</v>
      </c>
      <c r="B27" s="108">
        <v>206017</v>
      </c>
      <c r="C27" s="109">
        <v>274400</v>
      </c>
      <c r="D27" s="108">
        <v>258855</v>
      </c>
      <c r="E27" s="109">
        <v>263646</v>
      </c>
      <c r="F27" s="110">
        <v>255806</v>
      </c>
      <c r="G27" s="109">
        <v>235752</v>
      </c>
      <c r="H27" s="109">
        <v>245945</v>
      </c>
      <c r="I27" s="109">
        <v>272224</v>
      </c>
      <c r="J27" s="109">
        <v>253143</v>
      </c>
      <c r="K27" s="109">
        <v>292339</v>
      </c>
      <c r="L27" s="109">
        <v>226452</v>
      </c>
      <c r="M27" s="110">
        <v>272050</v>
      </c>
      <c r="N27" s="110">
        <v>187326</v>
      </c>
      <c r="O27" s="110">
        <v>197532</v>
      </c>
      <c r="P27" s="110">
        <v>42405</v>
      </c>
      <c r="Q27" s="110">
        <v>35530</v>
      </c>
      <c r="R27" s="111">
        <v>23620</v>
      </c>
      <c r="T27" s="30"/>
    </row>
    <row r="28" spans="1:20" ht="13.5">
      <c r="A28" s="138" t="s">
        <v>146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299" t="s">
        <v>112</v>
      </c>
      <c r="M28" s="299"/>
      <c r="N28" s="299"/>
      <c r="O28" s="299"/>
      <c r="P28" s="299"/>
      <c r="Q28" s="299"/>
      <c r="R28" s="299"/>
      <c r="T28" s="30"/>
    </row>
    <row r="29" ht="13.5">
      <c r="T29" s="30"/>
    </row>
    <row r="30" ht="13.5">
      <c r="T30" s="30"/>
    </row>
    <row r="31" ht="13.5">
      <c r="T31" s="30"/>
    </row>
    <row r="32" ht="13.5">
      <c r="T32" s="30"/>
    </row>
    <row r="33" ht="13.5">
      <c r="T33" s="30"/>
    </row>
    <row r="34" ht="13.5">
      <c r="T34" s="30"/>
    </row>
    <row r="35" ht="13.5">
      <c r="T35" s="30"/>
    </row>
    <row r="36" ht="13.5">
      <c r="T36" s="30"/>
    </row>
    <row r="37" ht="13.5">
      <c r="T37" s="30"/>
    </row>
    <row r="38" ht="13.5">
      <c r="T38" s="30"/>
    </row>
    <row r="39" ht="13.5">
      <c r="T39" s="30"/>
    </row>
  </sheetData>
  <sheetProtection/>
  <mergeCells count="2">
    <mergeCell ref="L28:R28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P34"/>
  <sheetViews>
    <sheetView zoomScale="70" zoomScaleNormal="70" zoomScalePageLayoutView="0" workbookViewId="0" topLeftCell="A1">
      <pane xSplit="2" topLeftCell="D1" activePane="topRight" state="frozen"/>
      <selection pane="topLeft" activeCell="A1" sqref="A1"/>
      <selection pane="topRight" activeCell="B8" sqref="B8"/>
    </sheetView>
  </sheetViews>
  <sheetFormatPr defaultColWidth="9.00390625" defaultRowHeight="13.5"/>
  <cols>
    <col min="1" max="1" width="2.375" style="0" customWidth="1"/>
    <col min="2" max="2" width="24.25390625" style="0" bestFit="1" customWidth="1"/>
    <col min="3" max="16" width="10.00390625" style="0" customWidth="1"/>
  </cols>
  <sheetData>
    <row r="1" s="1" customFormat="1" ht="17.25">
      <c r="A1" s="1" t="s">
        <v>195</v>
      </c>
    </row>
    <row r="2" s="1" customFormat="1" ht="18" thickBot="1"/>
    <row r="3" spans="1:16" ht="18.75" customHeight="1">
      <c r="A3" s="309" t="s">
        <v>120</v>
      </c>
      <c r="B3" s="310"/>
      <c r="C3" s="307" t="s">
        <v>165</v>
      </c>
      <c r="D3" s="308"/>
      <c r="E3" s="304" t="s">
        <v>166</v>
      </c>
      <c r="F3" s="308"/>
      <c r="G3" s="304" t="s">
        <v>142</v>
      </c>
      <c r="H3" s="308"/>
      <c r="I3" s="304" t="s">
        <v>167</v>
      </c>
      <c r="J3" s="302"/>
      <c r="K3" s="304" t="s">
        <v>169</v>
      </c>
      <c r="L3" s="302"/>
      <c r="M3" s="304" t="s">
        <v>170</v>
      </c>
      <c r="N3" s="308"/>
      <c r="O3" s="302" t="s">
        <v>171</v>
      </c>
      <c r="P3" s="303"/>
    </row>
    <row r="4" spans="1:16" ht="21.75" customHeight="1" thickBot="1">
      <c r="A4" s="311"/>
      <c r="B4" s="312"/>
      <c r="C4" s="187" t="s">
        <v>18</v>
      </c>
      <c r="D4" s="188" t="s">
        <v>66</v>
      </c>
      <c r="E4" s="187" t="s">
        <v>18</v>
      </c>
      <c r="F4" s="188" t="s">
        <v>66</v>
      </c>
      <c r="G4" s="189" t="s">
        <v>18</v>
      </c>
      <c r="H4" s="188" t="s">
        <v>66</v>
      </c>
      <c r="I4" s="189" t="s">
        <v>18</v>
      </c>
      <c r="J4" s="190" t="s">
        <v>66</v>
      </c>
      <c r="K4" s="189" t="s">
        <v>117</v>
      </c>
      <c r="L4" s="189" t="s">
        <v>118</v>
      </c>
      <c r="M4" s="189" t="s">
        <v>117</v>
      </c>
      <c r="N4" s="191" t="s">
        <v>118</v>
      </c>
      <c r="O4" s="187" t="s">
        <v>117</v>
      </c>
      <c r="P4" s="192" t="s">
        <v>118</v>
      </c>
    </row>
    <row r="5" spans="1:16" ht="24.75" customHeight="1" thickTop="1">
      <c r="A5" s="193"/>
      <c r="B5" s="194"/>
      <c r="C5" s="113"/>
      <c r="D5" s="114"/>
      <c r="E5" s="113"/>
      <c r="F5" s="114"/>
      <c r="G5" s="115"/>
      <c r="H5" s="114"/>
      <c r="I5" s="115"/>
      <c r="J5" s="115"/>
      <c r="K5" s="116"/>
      <c r="L5" s="116"/>
      <c r="M5" s="116"/>
      <c r="N5" s="158"/>
      <c r="O5" s="157"/>
      <c r="P5" s="117"/>
    </row>
    <row r="6" spans="1:16" s="156" customFormat="1" ht="24.75" customHeight="1">
      <c r="A6" s="305" t="s">
        <v>33</v>
      </c>
      <c r="B6" s="306"/>
      <c r="C6" s="161">
        <f aca="true" t="shared" si="0" ref="C6:L6">C8+C12+C18</f>
        <v>1830</v>
      </c>
      <c r="D6" s="162">
        <f>D8+D12+D18</f>
        <v>10990</v>
      </c>
      <c r="E6" s="161">
        <f t="shared" si="0"/>
        <v>1933</v>
      </c>
      <c r="F6" s="162">
        <f t="shared" si="0"/>
        <v>11412</v>
      </c>
      <c r="G6" s="163">
        <f t="shared" si="0"/>
        <v>1831</v>
      </c>
      <c r="H6" s="162">
        <f t="shared" si="0"/>
        <v>12549</v>
      </c>
      <c r="I6" s="163">
        <f t="shared" si="0"/>
        <v>1766</v>
      </c>
      <c r="J6" s="163">
        <f t="shared" si="0"/>
        <v>12683</v>
      </c>
      <c r="K6" s="163">
        <f t="shared" si="0"/>
        <v>1584</v>
      </c>
      <c r="L6" s="163">
        <f t="shared" si="0"/>
        <v>10029</v>
      </c>
      <c r="M6" s="163">
        <f>M8+M12+M18</f>
        <v>1482</v>
      </c>
      <c r="N6" s="162">
        <f>N8+N12+N18</f>
        <v>9922</v>
      </c>
      <c r="O6" s="161">
        <v>1314</v>
      </c>
      <c r="P6" s="164">
        <f>P8+P12+P18</f>
        <v>8730</v>
      </c>
    </row>
    <row r="7" spans="1:16" s="156" customFormat="1" ht="24.75" customHeight="1">
      <c r="A7" s="195"/>
      <c r="B7" s="196"/>
      <c r="C7" s="165"/>
      <c r="D7" s="166"/>
      <c r="E7" s="165"/>
      <c r="F7" s="166"/>
      <c r="G7" s="167"/>
      <c r="H7" s="166"/>
      <c r="I7" s="167"/>
      <c r="J7" s="167"/>
      <c r="K7" s="167"/>
      <c r="L7" s="167"/>
      <c r="M7" s="167"/>
      <c r="N7" s="166"/>
      <c r="O7" s="165"/>
      <c r="P7" s="168"/>
    </row>
    <row r="8" spans="1:16" s="156" customFormat="1" ht="24.75" customHeight="1">
      <c r="A8" s="197" t="s">
        <v>121</v>
      </c>
      <c r="B8" s="198"/>
      <c r="C8" s="169">
        <f>C10</f>
        <v>8</v>
      </c>
      <c r="D8" s="170">
        <f aca="true" t="shared" si="1" ref="D8:P8">D10</f>
        <v>76</v>
      </c>
      <c r="E8" s="169">
        <f t="shared" si="1"/>
        <v>10</v>
      </c>
      <c r="F8" s="170">
        <f t="shared" si="1"/>
        <v>105</v>
      </c>
      <c r="G8" s="171">
        <f t="shared" si="1"/>
        <v>14</v>
      </c>
      <c r="H8" s="170">
        <f t="shared" si="1"/>
        <v>282</v>
      </c>
      <c r="I8" s="171">
        <f t="shared" si="1"/>
        <v>22</v>
      </c>
      <c r="J8" s="171">
        <f t="shared" si="1"/>
        <v>282</v>
      </c>
      <c r="K8" s="171">
        <f t="shared" si="1"/>
        <v>21</v>
      </c>
      <c r="L8" s="171">
        <f t="shared" si="1"/>
        <v>211</v>
      </c>
      <c r="M8" s="171">
        <f t="shared" si="1"/>
        <v>21</v>
      </c>
      <c r="N8" s="170">
        <f t="shared" si="1"/>
        <v>228</v>
      </c>
      <c r="O8" s="171">
        <f t="shared" si="1"/>
        <v>18</v>
      </c>
      <c r="P8" s="172">
        <f t="shared" si="1"/>
        <v>188</v>
      </c>
    </row>
    <row r="9" spans="1:16" s="156" customFormat="1" ht="9.75" customHeight="1">
      <c r="A9" s="197"/>
      <c r="B9" s="198"/>
      <c r="C9" s="169"/>
      <c r="D9" s="170"/>
      <c r="E9" s="169"/>
      <c r="F9" s="170"/>
      <c r="G9" s="171"/>
      <c r="H9" s="170"/>
      <c r="I9" s="171"/>
      <c r="J9" s="171"/>
      <c r="K9" s="171"/>
      <c r="L9" s="171"/>
      <c r="M9" s="171"/>
      <c r="N9" s="170"/>
      <c r="O9" s="169"/>
      <c r="P9" s="172"/>
    </row>
    <row r="10" spans="1:16" s="156" customFormat="1" ht="24.75" customHeight="1">
      <c r="A10" s="197"/>
      <c r="B10" s="198" t="s">
        <v>122</v>
      </c>
      <c r="C10" s="173">
        <v>8</v>
      </c>
      <c r="D10" s="174">
        <v>76</v>
      </c>
      <c r="E10" s="173">
        <v>10</v>
      </c>
      <c r="F10" s="174">
        <v>105</v>
      </c>
      <c r="G10" s="175">
        <v>14</v>
      </c>
      <c r="H10" s="174">
        <v>282</v>
      </c>
      <c r="I10" s="175">
        <v>22</v>
      </c>
      <c r="J10" s="175">
        <v>282</v>
      </c>
      <c r="K10" s="175">
        <v>21</v>
      </c>
      <c r="L10" s="175">
        <v>211</v>
      </c>
      <c r="M10" s="175">
        <v>21</v>
      </c>
      <c r="N10" s="174">
        <v>228</v>
      </c>
      <c r="O10" s="173">
        <v>18</v>
      </c>
      <c r="P10" s="176">
        <v>188</v>
      </c>
    </row>
    <row r="11" spans="1:16" s="156" customFormat="1" ht="24.75" customHeight="1">
      <c r="A11" s="197"/>
      <c r="B11" s="198"/>
      <c r="C11" s="173"/>
      <c r="D11" s="174"/>
      <c r="E11" s="173"/>
      <c r="F11" s="174"/>
      <c r="G11" s="175"/>
      <c r="H11" s="174"/>
      <c r="I11" s="175"/>
      <c r="J11" s="175"/>
      <c r="K11" s="175"/>
      <c r="L11" s="175"/>
      <c r="M11" s="175"/>
      <c r="N11" s="174"/>
      <c r="O11" s="173"/>
      <c r="P11" s="176"/>
    </row>
    <row r="12" spans="1:16" s="156" customFormat="1" ht="24.75" customHeight="1">
      <c r="A12" s="197" t="s">
        <v>123</v>
      </c>
      <c r="B12" s="198"/>
      <c r="C12" s="169">
        <f>SUM(C14:C16)</f>
        <v>422</v>
      </c>
      <c r="D12" s="170">
        <f>SUM(D14:D16)</f>
        <v>4091</v>
      </c>
      <c r="E12" s="169">
        <f aca="true" t="shared" si="2" ref="E12:J12">SUM(E14:E16)</f>
        <v>450</v>
      </c>
      <c r="F12" s="170">
        <f t="shared" si="2"/>
        <v>4571</v>
      </c>
      <c r="G12" s="171">
        <f t="shared" si="2"/>
        <v>442</v>
      </c>
      <c r="H12" s="170">
        <f t="shared" si="2"/>
        <v>4652</v>
      </c>
      <c r="I12" s="171">
        <f t="shared" si="2"/>
        <v>417</v>
      </c>
      <c r="J12" s="171">
        <f t="shared" si="2"/>
        <v>4752</v>
      </c>
      <c r="K12" s="171">
        <f aca="true" t="shared" si="3" ref="K12:P12">K14+K15+K16</f>
        <v>380</v>
      </c>
      <c r="L12" s="171">
        <f t="shared" si="3"/>
        <v>4054</v>
      </c>
      <c r="M12" s="171">
        <f t="shared" si="3"/>
        <v>338</v>
      </c>
      <c r="N12" s="170">
        <f t="shared" si="3"/>
        <v>3508</v>
      </c>
      <c r="O12" s="171">
        <f t="shared" si="3"/>
        <v>288</v>
      </c>
      <c r="P12" s="172">
        <f t="shared" si="3"/>
        <v>2817</v>
      </c>
    </row>
    <row r="13" spans="1:16" s="156" customFormat="1" ht="9.75" customHeight="1">
      <c r="A13" s="197"/>
      <c r="B13" s="198"/>
      <c r="C13" s="169"/>
      <c r="D13" s="170"/>
      <c r="E13" s="169"/>
      <c r="F13" s="170"/>
      <c r="G13" s="171"/>
      <c r="H13" s="170"/>
      <c r="I13" s="171"/>
      <c r="J13" s="171"/>
      <c r="K13" s="171"/>
      <c r="L13" s="171"/>
      <c r="M13" s="171"/>
      <c r="N13" s="170"/>
      <c r="O13" s="169"/>
      <c r="P13" s="172"/>
    </row>
    <row r="14" spans="1:16" s="156" customFormat="1" ht="24.75" customHeight="1">
      <c r="A14" s="197"/>
      <c r="B14" s="198" t="s">
        <v>124</v>
      </c>
      <c r="C14" s="173">
        <v>6</v>
      </c>
      <c r="D14" s="174">
        <v>56</v>
      </c>
      <c r="E14" s="173">
        <v>5</v>
      </c>
      <c r="F14" s="174">
        <v>41</v>
      </c>
      <c r="G14" s="175">
        <v>2</v>
      </c>
      <c r="H14" s="174">
        <v>10</v>
      </c>
      <c r="I14" s="175">
        <v>5</v>
      </c>
      <c r="J14" s="175">
        <v>41</v>
      </c>
      <c r="K14" s="175">
        <v>5</v>
      </c>
      <c r="L14" s="175">
        <v>34</v>
      </c>
      <c r="M14" s="175">
        <v>4</v>
      </c>
      <c r="N14" s="174">
        <v>23</v>
      </c>
      <c r="O14" s="173">
        <v>3</v>
      </c>
      <c r="P14" s="176">
        <v>19</v>
      </c>
    </row>
    <row r="15" spans="1:16" s="156" customFormat="1" ht="24.75" customHeight="1">
      <c r="A15" s="197"/>
      <c r="B15" s="198" t="s">
        <v>125</v>
      </c>
      <c r="C15" s="173">
        <v>263</v>
      </c>
      <c r="D15" s="174">
        <v>1828</v>
      </c>
      <c r="E15" s="173">
        <v>291</v>
      </c>
      <c r="F15" s="174">
        <v>2090</v>
      </c>
      <c r="G15" s="175">
        <v>285</v>
      </c>
      <c r="H15" s="174">
        <v>1994</v>
      </c>
      <c r="I15" s="175">
        <v>281</v>
      </c>
      <c r="J15" s="175">
        <v>2263</v>
      </c>
      <c r="K15" s="175">
        <v>266</v>
      </c>
      <c r="L15" s="175">
        <v>1984</v>
      </c>
      <c r="M15" s="175">
        <v>237</v>
      </c>
      <c r="N15" s="174">
        <v>1774</v>
      </c>
      <c r="O15" s="173">
        <v>202</v>
      </c>
      <c r="P15" s="176">
        <v>1367</v>
      </c>
    </row>
    <row r="16" spans="1:16" s="156" customFormat="1" ht="24.75" customHeight="1">
      <c r="A16" s="197"/>
      <c r="B16" s="198" t="s">
        <v>126</v>
      </c>
      <c r="C16" s="173">
        <v>153</v>
      </c>
      <c r="D16" s="174">
        <v>2207</v>
      </c>
      <c r="E16" s="173">
        <v>154</v>
      </c>
      <c r="F16" s="174">
        <v>2440</v>
      </c>
      <c r="G16" s="175">
        <v>155</v>
      </c>
      <c r="H16" s="174">
        <v>2648</v>
      </c>
      <c r="I16" s="175">
        <v>131</v>
      </c>
      <c r="J16" s="175">
        <v>2448</v>
      </c>
      <c r="K16" s="175">
        <v>109</v>
      </c>
      <c r="L16" s="175">
        <v>2036</v>
      </c>
      <c r="M16" s="175">
        <v>97</v>
      </c>
      <c r="N16" s="174">
        <v>1711</v>
      </c>
      <c r="O16" s="174">
        <v>83</v>
      </c>
      <c r="P16" s="177">
        <v>1431</v>
      </c>
    </row>
    <row r="17" spans="1:16" s="156" customFormat="1" ht="24.75" customHeight="1">
      <c r="A17" s="197"/>
      <c r="B17" s="198"/>
      <c r="C17" s="173"/>
      <c r="D17" s="174"/>
      <c r="E17" s="173"/>
      <c r="F17" s="174"/>
      <c r="G17" s="175"/>
      <c r="H17" s="174"/>
      <c r="I17" s="175"/>
      <c r="J17" s="175"/>
      <c r="K17" s="175"/>
      <c r="L17" s="175"/>
      <c r="M17" s="175"/>
      <c r="N17" s="174"/>
      <c r="O17" s="174"/>
      <c r="P17" s="177"/>
    </row>
    <row r="18" spans="1:16" s="156" customFormat="1" ht="24.75" customHeight="1">
      <c r="A18" s="197" t="s">
        <v>127</v>
      </c>
      <c r="B18" s="198"/>
      <c r="C18" s="169">
        <f aca="true" t="shared" si="4" ref="C18:J18">SUM(C20:C33)</f>
        <v>1400</v>
      </c>
      <c r="D18" s="170">
        <f t="shared" si="4"/>
        <v>6823</v>
      </c>
      <c r="E18" s="169">
        <f t="shared" si="4"/>
        <v>1473</v>
      </c>
      <c r="F18" s="170">
        <f t="shared" si="4"/>
        <v>6736</v>
      </c>
      <c r="G18" s="171">
        <f t="shared" si="4"/>
        <v>1375</v>
      </c>
      <c r="H18" s="170">
        <f t="shared" si="4"/>
        <v>7615</v>
      </c>
      <c r="I18" s="171">
        <f t="shared" si="4"/>
        <v>1327</v>
      </c>
      <c r="J18" s="171">
        <f t="shared" si="4"/>
        <v>7649</v>
      </c>
      <c r="K18" s="171">
        <f>K20+K21+K22+K23+K24+K25</f>
        <v>1183</v>
      </c>
      <c r="L18" s="171">
        <f>L20+L21+L22+L23+L24+L25</f>
        <v>5764</v>
      </c>
      <c r="M18" s="171">
        <f>M20+M21+M22+M23+M24+M25</f>
        <v>1123</v>
      </c>
      <c r="N18" s="170">
        <f>N20+N21+N22+N23+N24+N25</f>
        <v>6186</v>
      </c>
      <c r="O18" s="170">
        <f>SUM(O20:O24)+SUM(O27:O33)</f>
        <v>1008</v>
      </c>
      <c r="P18" s="178">
        <f>SUM(P20:P24)+SUM(P27:P33)</f>
        <v>5725</v>
      </c>
    </row>
    <row r="19" spans="1:16" s="156" customFormat="1" ht="9.75" customHeight="1">
      <c r="A19" s="197"/>
      <c r="B19" s="198"/>
      <c r="C19" s="169"/>
      <c r="D19" s="170"/>
      <c r="E19" s="169"/>
      <c r="F19" s="170"/>
      <c r="G19" s="171"/>
      <c r="H19" s="170"/>
      <c r="I19" s="171"/>
      <c r="J19" s="171"/>
      <c r="K19" s="171"/>
      <c r="L19" s="171"/>
      <c r="M19" s="171"/>
      <c r="N19" s="170"/>
      <c r="O19" s="170"/>
      <c r="P19" s="178"/>
    </row>
    <row r="20" spans="1:16" s="156" customFormat="1" ht="24.75" customHeight="1">
      <c r="A20" s="197"/>
      <c r="B20" s="198" t="s">
        <v>128</v>
      </c>
      <c r="C20" s="173">
        <v>4</v>
      </c>
      <c r="D20" s="174">
        <v>42</v>
      </c>
      <c r="E20" s="173">
        <v>4</v>
      </c>
      <c r="F20" s="174">
        <v>44</v>
      </c>
      <c r="G20" s="175">
        <v>3</v>
      </c>
      <c r="H20" s="174">
        <v>52</v>
      </c>
      <c r="I20" s="175">
        <v>3</v>
      </c>
      <c r="J20" s="175">
        <v>59</v>
      </c>
      <c r="K20" s="175">
        <v>2</v>
      </c>
      <c r="L20" s="175">
        <v>43</v>
      </c>
      <c r="M20" s="175">
        <v>2</v>
      </c>
      <c r="N20" s="174">
        <v>47</v>
      </c>
      <c r="O20" s="174">
        <v>2</v>
      </c>
      <c r="P20" s="177">
        <v>55</v>
      </c>
    </row>
    <row r="21" spans="1:16" s="156" customFormat="1" ht="24.75" customHeight="1">
      <c r="A21" s="197"/>
      <c r="B21" s="198" t="s">
        <v>129</v>
      </c>
      <c r="C21" s="173">
        <v>44</v>
      </c>
      <c r="D21" s="174">
        <v>713</v>
      </c>
      <c r="E21" s="173">
        <v>53</v>
      </c>
      <c r="F21" s="174">
        <v>580</v>
      </c>
      <c r="G21" s="175">
        <v>47</v>
      </c>
      <c r="H21" s="174">
        <v>546</v>
      </c>
      <c r="I21" s="175">
        <v>39</v>
      </c>
      <c r="J21" s="175">
        <v>694</v>
      </c>
      <c r="K21" s="175">
        <v>33</v>
      </c>
      <c r="L21" s="175">
        <v>390</v>
      </c>
      <c r="M21" s="175">
        <v>30</v>
      </c>
      <c r="N21" s="174">
        <v>295</v>
      </c>
      <c r="O21" s="173">
        <v>28</v>
      </c>
      <c r="P21" s="176">
        <v>406</v>
      </c>
    </row>
    <row r="22" spans="1:16" s="156" customFormat="1" ht="24.75" customHeight="1">
      <c r="A22" s="197"/>
      <c r="B22" s="198" t="s">
        <v>130</v>
      </c>
      <c r="C22" s="173">
        <v>681</v>
      </c>
      <c r="D22" s="174">
        <v>2572</v>
      </c>
      <c r="E22" s="173">
        <v>703</v>
      </c>
      <c r="F22" s="174">
        <v>2605</v>
      </c>
      <c r="G22" s="175">
        <v>649</v>
      </c>
      <c r="H22" s="174">
        <v>2867</v>
      </c>
      <c r="I22" s="175">
        <v>615</v>
      </c>
      <c r="J22" s="175">
        <v>2696</v>
      </c>
      <c r="K22" s="175">
        <v>583</v>
      </c>
      <c r="L22" s="175">
        <v>2496</v>
      </c>
      <c r="M22" s="175">
        <v>549</v>
      </c>
      <c r="N22" s="174">
        <v>2893</v>
      </c>
      <c r="O22" s="173">
        <v>379</v>
      </c>
      <c r="P22" s="176">
        <v>2156</v>
      </c>
    </row>
    <row r="23" spans="1:16" s="156" customFormat="1" ht="24.75" customHeight="1">
      <c r="A23" s="197"/>
      <c r="B23" s="198" t="s">
        <v>131</v>
      </c>
      <c r="C23" s="173">
        <v>11</v>
      </c>
      <c r="D23" s="174">
        <v>144</v>
      </c>
      <c r="E23" s="173">
        <v>10</v>
      </c>
      <c r="F23" s="174">
        <v>131</v>
      </c>
      <c r="G23" s="175">
        <v>13</v>
      </c>
      <c r="H23" s="174">
        <v>166</v>
      </c>
      <c r="I23" s="175">
        <v>12</v>
      </c>
      <c r="J23" s="175">
        <v>139</v>
      </c>
      <c r="K23" s="175">
        <v>12</v>
      </c>
      <c r="L23" s="175">
        <v>126</v>
      </c>
      <c r="M23" s="175">
        <v>12</v>
      </c>
      <c r="N23" s="174">
        <v>126</v>
      </c>
      <c r="O23" s="173">
        <v>11</v>
      </c>
      <c r="P23" s="176">
        <v>116</v>
      </c>
    </row>
    <row r="24" spans="1:16" s="156" customFormat="1" ht="24.75" customHeight="1">
      <c r="A24" s="197"/>
      <c r="B24" s="198" t="s">
        <v>132</v>
      </c>
      <c r="C24" s="173">
        <v>7</v>
      </c>
      <c r="D24" s="174">
        <v>15</v>
      </c>
      <c r="E24" s="173">
        <v>18</v>
      </c>
      <c r="F24" s="174">
        <v>32</v>
      </c>
      <c r="G24" s="175">
        <v>24</v>
      </c>
      <c r="H24" s="174">
        <v>62</v>
      </c>
      <c r="I24" s="175">
        <v>30</v>
      </c>
      <c r="J24" s="175">
        <v>62</v>
      </c>
      <c r="K24" s="175">
        <v>27</v>
      </c>
      <c r="L24" s="175">
        <v>49</v>
      </c>
      <c r="M24" s="175">
        <v>23</v>
      </c>
      <c r="N24" s="174">
        <v>41</v>
      </c>
      <c r="O24" s="173">
        <v>21</v>
      </c>
      <c r="P24" s="176">
        <v>39</v>
      </c>
    </row>
    <row r="25" spans="1:16" s="156" customFormat="1" ht="24.75" customHeight="1">
      <c r="A25" s="197"/>
      <c r="B25" s="198" t="s">
        <v>133</v>
      </c>
      <c r="C25" s="173">
        <v>622</v>
      </c>
      <c r="D25" s="174">
        <v>2914</v>
      </c>
      <c r="E25" s="175">
        <v>654</v>
      </c>
      <c r="F25" s="174">
        <v>2923</v>
      </c>
      <c r="G25" s="175">
        <v>612</v>
      </c>
      <c r="H25" s="174">
        <v>3498</v>
      </c>
      <c r="I25" s="175">
        <v>604</v>
      </c>
      <c r="J25" s="175">
        <v>3659</v>
      </c>
      <c r="K25" s="179">
        <v>526</v>
      </c>
      <c r="L25" s="179">
        <v>2660</v>
      </c>
      <c r="M25" s="179">
        <v>507</v>
      </c>
      <c r="N25" s="180">
        <v>2784</v>
      </c>
      <c r="O25" s="181" t="s">
        <v>168</v>
      </c>
      <c r="P25" s="182" t="s">
        <v>168</v>
      </c>
    </row>
    <row r="26" spans="1:16" s="156" customFormat="1" ht="24.75" customHeight="1">
      <c r="A26" s="197"/>
      <c r="B26" s="198" t="s">
        <v>134</v>
      </c>
      <c r="C26" s="173">
        <v>31</v>
      </c>
      <c r="D26" s="174">
        <v>423</v>
      </c>
      <c r="E26" s="175">
        <v>31</v>
      </c>
      <c r="F26" s="175">
        <v>421</v>
      </c>
      <c r="G26" s="175">
        <v>27</v>
      </c>
      <c r="H26" s="174">
        <v>424</v>
      </c>
      <c r="I26" s="175">
        <v>24</v>
      </c>
      <c r="J26" s="175">
        <v>340</v>
      </c>
      <c r="K26" s="179" t="s">
        <v>119</v>
      </c>
      <c r="L26" s="179" t="s">
        <v>119</v>
      </c>
      <c r="M26" s="179" t="s">
        <v>119</v>
      </c>
      <c r="N26" s="179" t="s">
        <v>119</v>
      </c>
      <c r="O26" s="179" t="s">
        <v>119</v>
      </c>
      <c r="P26" s="182" t="s">
        <v>119</v>
      </c>
    </row>
    <row r="27" spans="1:16" s="156" customFormat="1" ht="24.75" customHeight="1">
      <c r="A27" s="197"/>
      <c r="B27" s="198" t="s">
        <v>161</v>
      </c>
      <c r="C27" s="181" t="s">
        <v>168</v>
      </c>
      <c r="D27" s="180" t="s">
        <v>168</v>
      </c>
      <c r="E27" s="179" t="s">
        <v>168</v>
      </c>
      <c r="F27" s="179" t="s">
        <v>168</v>
      </c>
      <c r="G27" s="179" t="s">
        <v>168</v>
      </c>
      <c r="H27" s="180" t="s">
        <v>168</v>
      </c>
      <c r="I27" s="179" t="s">
        <v>168</v>
      </c>
      <c r="J27" s="179" t="s">
        <v>168</v>
      </c>
      <c r="K27" s="179" t="s">
        <v>168</v>
      </c>
      <c r="L27" s="179" t="s">
        <v>168</v>
      </c>
      <c r="M27" s="179" t="s">
        <v>168</v>
      </c>
      <c r="N27" s="179" t="s">
        <v>168</v>
      </c>
      <c r="O27" s="179">
        <v>271</v>
      </c>
      <c r="P27" s="182">
        <v>1120</v>
      </c>
    </row>
    <row r="28" spans="1:16" s="156" customFormat="1" ht="24.75" customHeight="1">
      <c r="A28" s="197"/>
      <c r="B28" s="198" t="s">
        <v>162</v>
      </c>
      <c r="C28" s="181" t="s">
        <v>168</v>
      </c>
      <c r="D28" s="180" t="s">
        <v>168</v>
      </c>
      <c r="E28" s="179" t="s">
        <v>168</v>
      </c>
      <c r="F28" s="179" t="s">
        <v>168</v>
      </c>
      <c r="G28" s="179" t="s">
        <v>168</v>
      </c>
      <c r="H28" s="180" t="s">
        <v>168</v>
      </c>
      <c r="I28" s="179" t="s">
        <v>168</v>
      </c>
      <c r="J28" s="179" t="s">
        <v>168</v>
      </c>
      <c r="K28" s="179" t="s">
        <v>168</v>
      </c>
      <c r="L28" s="179" t="s">
        <v>168</v>
      </c>
      <c r="M28" s="179" t="s">
        <v>168</v>
      </c>
      <c r="N28" s="179" t="s">
        <v>168</v>
      </c>
      <c r="O28" s="179">
        <v>28</v>
      </c>
      <c r="P28" s="182">
        <v>767</v>
      </c>
    </row>
    <row r="29" spans="1:16" s="156" customFormat="1" ht="24.75" customHeight="1">
      <c r="A29" s="197"/>
      <c r="B29" s="198" t="s">
        <v>163</v>
      </c>
      <c r="C29" s="181" t="s">
        <v>168</v>
      </c>
      <c r="D29" s="180" t="s">
        <v>168</v>
      </c>
      <c r="E29" s="179" t="s">
        <v>168</v>
      </c>
      <c r="F29" s="179" t="s">
        <v>168</v>
      </c>
      <c r="G29" s="179" t="s">
        <v>168</v>
      </c>
      <c r="H29" s="180" t="s">
        <v>168</v>
      </c>
      <c r="I29" s="179" t="s">
        <v>168</v>
      </c>
      <c r="J29" s="179" t="s">
        <v>168</v>
      </c>
      <c r="K29" s="179" t="s">
        <v>168</v>
      </c>
      <c r="L29" s="179" t="s">
        <v>168</v>
      </c>
      <c r="M29" s="179" t="s">
        <v>168</v>
      </c>
      <c r="N29" s="179" t="s">
        <v>168</v>
      </c>
      <c r="O29" s="179">
        <v>14</v>
      </c>
      <c r="P29" s="182">
        <v>44</v>
      </c>
    </row>
    <row r="30" spans="1:16" s="156" customFormat="1" ht="24.75" customHeight="1">
      <c r="A30" s="197"/>
      <c r="B30" s="198" t="s">
        <v>164</v>
      </c>
      <c r="C30" s="181" t="s">
        <v>168</v>
      </c>
      <c r="D30" s="180" t="s">
        <v>168</v>
      </c>
      <c r="E30" s="179" t="s">
        <v>168</v>
      </c>
      <c r="F30" s="179" t="s">
        <v>168</v>
      </c>
      <c r="G30" s="179" t="s">
        <v>168</v>
      </c>
      <c r="H30" s="180" t="s">
        <v>168</v>
      </c>
      <c r="I30" s="179" t="s">
        <v>168</v>
      </c>
      <c r="J30" s="179" t="s">
        <v>168</v>
      </c>
      <c r="K30" s="179" t="s">
        <v>168</v>
      </c>
      <c r="L30" s="179" t="s">
        <v>168</v>
      </c>
      <c r="M30" s="179" t="s">
        <v>168</v>
      </c>
      <c r="N30" s="179" t="s">
        <v>168</v>
      </c>
      <c r="O30" s="179">
        <v>18</v>
      </c>
      <c r="P30" s="182">
        <v>252</v>
      </c>
    </row>
    <row r="31" spans="1:16" s="156" customFormat="1" ht="14.25" customHeight="1">
      <c r="A31" s="197"/>
      <c r="B31" s="198"/>
      <c r="C31" s="181"/>
      <c r="D31" s="180"/>
      <c r="E31" s="179"/>
      <c r="F31" s="179"/>
      <c r="G31" s="179"/>
      <c r="H31" s="180"/>
      <c r="I31" s="179"/>
      <c r="J31" s="179"/>
      <c r="K31" s="179"/>
      <c r="L31" s="179"/>
      <c r="M31" s="179"/>
      <c r="N31" s="179"/>
      <c r="O31" s="179"/>
      <c r="P31" s="182"/>
    </row>
    <row r="32" spans="1:16" s="156" customFormat="1" ht="33.75" customHeight="1">
      <c r="A32" s="197"/>
      <c r="B32" s="199" t="s">
        <v>172</v>
      </c>
      <c r="C32" s="181" t="s">
        <v>119</v>
      </c>
      <c r="D32" s="180" t="s">
        <v>119</v>
      </c>
      <c r="E32" s="179" t="s">
        <v>119</v>
      </c>
      <c r="F32" s="179" t="s">
        <v>119</v>
      </c>
      <c r="G32" s="179" t="s">
        <v>119</v>
      </c>
      <c r="H32" s="180" t="s">
        <v>119</v>
      </c>
      <c r="I32" s="179" t="s">
        <v>119</v>
      </c>
      <c r="J32" s="179" t="s">
        <v>119</v>
      </c>
      <c r="K32" s="179" t="s">
        <v>119</v>
      </c>
      <c r="L32" s="179" t="s">
        <v>119</v>
      </c>
      <c r="M32" s="179" t="s">
        <v>119</v>
      </c>
      <c r="N32" s="179" t="s">
        <v>119</v>
      </c>
      <c r="O32" s="179">
        <v>236</v>
      </c>
      <c r="P32" s="182">
        <v>770</v>
      </c>
    </row>
    <row r="33" spans="1:16" s="156" customFormat="1" ht="17.25" customHeight="1" thickBot="1">
      <c r="A33" s="159"/>
      <c r="B33" s="160"/>
      <c r="C33" s="183"/>
      <c r="D33" s="184"/>
      <c r="E33" s="185"/>
      <c r="F33" s="185"/>
      <c r="G33" s="185"/>
      <c r="H33" s="184"/>
      <c r="I33" s="185"/>
      <c r="J33" s="185"/>
      <c r="K33" s="185"/>
      <c r="L33" s="185"/>
      <c r="M33" s="185"/>
      <c r="N33" s="185"/>
      <c r="O33" s="185"/>
      <c r="P33" s="186"/>
    </row>
    <row r="34" spans="12:14" ht="18.75" customHeight="1">
      <c r="L34" s="12"/>
      <c r="M34" s="12"/>
      <c r="N34" s="12"/>
    </row>
  </sheetData>
  <sheetProtection/>
  <mergeCells count="9">
    <mergeCell ref="O3:P3"/>
    <mergeCell ref="K3:L3"/>
    <mergeCell ref="I3:J3"/>
    <mergeCell ref="A6:B6"/>
    <mergeCell ref="C3:D3"/>
    <mergeCell ref="E3:F3"/>
    <mergeCell ref="G3:H3"/>
    <mergeCell ref="A3:B4"/>
    <mergeCell ref="M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&amp;L&amp;12商工業</oddHeader>
    <oddFooter>&amp;C40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飯山市役所</dc:creator>
  <cp:keywords/>
  <dc:description/>
  <cp:lastModifiedBy>FJ-USER</cp:lastModifiedBy>
  <cp:lastPrinted>2007-08-21T04:15:30Z</cp:lastPrinted>
  <dcterms:created xsi:type="dcterms:W3CDTF">1997-12-18T06:48:52Z</dcterms:created>
  <dcterms:modified xsi:type="dcterms:W3CDTF">2016-11-18T05:19:42Z</dcterms:modified>
  <cp:category/>
  <cp:version/>
  <cp:contentType/>
  <cp:contentStatus/>
</cp:coreProperties>
</file>