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7800" tabRatio="890" activeTab="0"/>
  </bookViews>
  <sheets>
    <sheet name="年別観光地別観光客入込客数、入込状況" sheetId="1" r:id="rId1"/>
    <sheet name="飯山市伝統産業会館入館状況" sheetId="2" r:id="rId2"/>
    <sheet name="長峯スポーツ公園利用状況" sheetId="3" r:id="rId3"/>
    <sheet name="観光地別観光消費額" sheetId="4" r:id="rId4"/>
  </sheets>
  <definedNames/>
  <calcPr fullCalcOnLoad="1"/>
</workbook>
</file>

<file path=xl/sharedStrings.xml><?xml version="1.0" encoding="utf-8"?>
<sst xmlns="http://schemas.openxmlformats.org/spreadsheetml/2006/main" count="359" uniqueCount="111">
  <si>
    <t xml:space="preserve"> </t>
  </si>
  <si>
    <t>斑尾高原</t>
  </si>
  <si>
    <t>飯山国際</t>
  </si>
  <si>
    <t>飯山</t>
  </si>
  <si>
    <t>信濃平</t>
  </si>
  <si>
    <t>戸狩</t>
  </si>
  <si>
    <t>北竜湖</t>
  </si>
  <si>
    <t>なべくら高原</t>
  </si>
  <si>
    <t>いいやま　　湯滝温泉</t>
  </si>
  <si>
    <t>計</t>
  </si>
  <si>
    <t>昭和50年</t>
  </si>
  <si>
    <t>－</t>
  </si>
  <si>
    <t>平成元年</t>
  </si>
  <si>
    <t>－</t>
  </si>
  <si>
    <t>9</t>
  </si>
  <si>
    <t>10</t>
  </si>
  <si>
    <t>11</t>
  </si>
  <si>
    <t>12</t>
  </si>
  <si>
    <t>13</t>
  </si>
  <si>
    <t>※平成9年より北飯山を除き、なべくら高原を追加。</t>
  </si>
  <si>
    <t>14</t>
  </si>
  <si>
    <t>15</t>
  </si>
  <si>
    <t>単位:人（各年）</t>
  </si>
  <si>
    <t>－</t>
  </si>
  <si>
    <t>※平成14年より飯山国際が閉鎖。</t>
  </si>
  <si>
    <t>（単位：人）</t>
  </si>
  <si>
    <t>利用者数</t>
  </si>
  <si>
    <t>前年同期</t>
  </si>
  <si>
    <t>対前年比</t>
  </si>
  <si>
    <t>１２月</t>
  </si>
  <si>
    <t>１月</t>
  </si>
  <si>
    <t>２月</t>
  </si>
  <si>
    <t>３月</t>
  </si>
  <si>
    <t>合計</t>
  </si>
  <si>
    <t>（％）</t>
  </si>
  <si>
    <t>ｻﾝﾊﾟﾃｨｯｸ</t>
  </si>
  <si>
    <t>北竜湖</t>
  </si>
  <si>
    <t>－</t>
  </si>
  <si>
    <t>16</t>
  </si>
  <si>
    <t>伝統産業会館</t>
  </si>
  <si>
    <t>単位：人（各年３月３１日現在）</t>
  </si>
  <si>
    <t>個　　　　　人</t>
  </si>
  <si>
    <t>団　　　　　体</t>
  </si>
  <si>
    <t>合　　　　　計</t>
  </si>
  <si>
    <t>年度</t>
  </si>
  <si>
    <t>おとな</t>
  </si>
  <si>
    <t>こども</t>
  </si>
  <si>
    <t>おとな</t>
  </si>
  <si>
    <t>こども</t>
  </si>
  <si>
    <t>昭和58年</t>
  </si>
  <si>
    <t>資料：伝統産業会館</t>
  </si>
  <si>
    <t>　　平成８年９月１９日～平成９年５月２日まで改築のため休館</t>
  </si>
  <si>
    <t>飯山市美術館入館状況</t>
  </si>
  <si>
    <t>単位：人（各年３月３１日現在）</t>
  </si>
  <si>
    <t>個　　　　　人</t>
  </si>
  <si>
    <t>団　　　　　体</t>
  </si>
  <si>
    <t>無料</t>
  </si>
  <si>
    <t>合　　　　　計</t>
  </si>
  <si>
    <t>大人</t>
  </si>
  <si>
    <t>小人</t>
  </si>
  <si>
    <t>平成9年</t>
  </si>
  <si>
    <t>資料：教育委員会</t>
  </si>
  <si>
    <t>－</t>
  </si>
  <si>
    <t>　　　　単位：百人（各年３月３１日現在）</t>
  </si>
  <si>
    <t>体育館</t>
  </si>
  <si>
    <t>庭球場</t>
  </si>
  <si>
    <t>市民プール</t>
  </si>
  <si>
    <t>野球場</t>
  </si>
  <si>
    <t>昭和61年</t>
  </si>
  <si>
    <t>資料：教育委員会</t>
  </si>
  <si>
    <t>いいやま湯滝温泉</t>
  </si>
  <si>
    <t>１期</t>
  </si>
  <si>
    <t>２期</t>
  </si>
  <si>
    <t>３期</t>
  </si>
  <si>
    <t>４期</t>
  </si>
  <si>
    <t>2</t>
  </si>
  <si>
    <t>3</t>
  </si>
  <si>
    <t>4</t>
  </si>
  <si>
    <t>5</t>
  </si>
  <si>
    <t>6</t>
  </si>
  <si>
    <t>7</t>
  </si>
  <si>
    <t>8</t>
  </si>
  <si>
    <t>※　昭５０・５５・６０の戸狩には小境を含む</t>
  </si>
  <si>
    <t>62</t>
  </si>
  <si>
    <t>63</t>
  </si>
  <si>
    <t>なべくら高原・（北飯山）</t>
  </si>
  <si>
    <t>※平成９年より北飯山を除き、なべくら高原を追加。（　）は北飯山の数値。</t>
  </si>
  <si>
    <t>10</t>
  </si>
  <si>
    <t>11</t>
  </si>
  <si>
    <t>13</t>
  </si>
  <si>
    <t>-</t>
  </si>
  <si>
    <t>14</t>
  </si>
  <si>
    <t>-</t>
  </si>
  <si>
    <t>15</t>
  </si>
  <si>
    <t>16</t>
  </si>
  <si>
    <t>※１期（１月～３月）　　２期（４～６月）　　３期（７月～９月）　　４期（１０月から１２月）</t>
  </si>
  <si>
    <t>17</t>
  </si>
  <si>
    <t>18</t>
  </si>
  <si>
    <t>資料：観光課</t>
  </si>
  <si>
    <t>菜の花公園</t>
  </si>
  <si>
    <t>17</t>
  </si>
  <si>
    <t>18</t>
  </si>
  <si>
    <t>観光地別観光客入込状況</t>
  </si>
  <si>
    <t>伝統産業会館入館状況及び美術館入館状況</t>
  </si>
  <si>
    <t>長峰スポーツ公園利用状況</t>
  </si>
  <si>
    <t>観光地別観光消費額</t>
  </si>
  <si>
    <t>※平成17年より菜の花公園を追加。</t>
  </si>
  <si>
    <t>※下段カッコ内はスノーボード客数内数</t>
  </si>
  <si>
    <t>※昭和５７年８月１日開館</t>
  </si>
  <si>
    <t>※１期（１月～３月）　　２期（４～６月）　　３期（７月～９月）　　４期（１０月～１２月）</t>
  </si>
  <si>
    <r>
      <t>スキー場の入込客数</t>
    </r>
    <r>
      <rPr>
        <b/>
        <sz val="9"/>
        <rFont val="ＭＳ Ｐゴシック"/>
        <family val="3"/>
      </rPr>
      <t>（平成18年12月～平成19年3月）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</si>
</sst>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#,##0_ "/>
    <numFmt numFmtId="179" formatCode="#,##0.0;[Red]\-#,##0.0"/>
    <numFmt numFmtId="180" formatCode="0.0_);\(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13" xfId="0" applyFont="1" applyBorder="1" applyAlignment="1">
      <alignment/>
    </xf>
    <xf numFmtId="38" fontId="3" fillId="0" borderId="0" xfId="48" applyFont="1" applyBorder="1" applyAlignment="1">
      <alignment/>
    </xf>
    <xf numFmtId="38" fontId="3" fillId="0" borderId="14" xfId="48" applyFont="1" applyBorder="1" applyAlignment="1">
      <alignment/>
    </xf>
    <xf numFmtId="38" fontId="3" fillId="0" borderId="14" xfId="48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38" fontId="3" fillId="0" borderId="15" xfId="48" applyFont="1" applyBorder="1" applyAlignment="1">
      <alignment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38" fontId="3" fillId="0" borderId="18" xfId="48" applyFont="1" applyBorder="1" applyAlignment="1">
      <alignment/>
    </xf>
    <xf numFmtId="38" fontId="3" fillId="0" borderId="19" xfId="48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38" fontId="3" fillId="0" borderId="21" xfId="48" applyFont="1" applyBorder="1" applyAlignment="1">
      <alignment/>
    </xf>
    <xf numFmtId="38" fontId="3" fillId="0" borderId="19" xfId="48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distributed" vertical="distributed"/>
    </xf>
    <xf numFmtId="0" fontId="3" fillId="0" borderId="24" xfId="0" applyFont="1" applyBorder="1" applyAlignment="1">
      <alignment horizontal="distributed" vertical="distributed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distributed" vertical="distributed"/>
    </xf>
    <xf numFmtId="0" fontId="3" fillId="0" borderId="27" xfId="0" applyFont="1" applyBorder="1" applyAlignment="1">
      <alignment horizontal="distributed" vertical="distributed"/>
    </xf>
    <xf numFmtId="0" fontId="3" fillId="0" borderId="28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176" fontId="3" fillId="0" borderId="1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29" xfId="0" applyFont="1" applyBorder="1" applyAlignment="1">
      <alignment horizontal="distributed" vertical="distributed"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distributed" vertical="distributed"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0" fontId="3" fillId="0" borderId="20" xfId="0" applyFont="1" applyBorder="1" applyAlignment="1">
      <alignment/>
    </xf>
    <xf numFmtId="176" fontId="3" fillId="0" borderId="19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14" xfId="48" applyFont="1" applyBorder="1" applyAlignment="1">
      <alignment/>
    </xf>
    <xf numFmtId="38" fontId="6" fillId="0" borderId="39" xfId="48" applyFont="1" applyBorder="1" applyAlignment="1">
      <alignment/>
    </xf>
    <xf numFmtId="38" fontId="6" fillId="0" borderId="40" xfId="48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38" fontId="6" fillId="0" borderId="15" xfId="48" applyFont="1" applyBorder="1" applyAlignment="1">
      <alignment/>
    </xf>
    <xf numFmtId="38" fontId="6" fillId="0" borderId="17" xfId="48" applyFont="1" applyBorder="1" applyAlignment="1">
      <alignment/>
    </xf>
    <xf numFmtId="0" fontId="6" fillId="0" borderId="20" xfId="0" applyNumberFormat="1" applyFont="1" applyBorder="1" applyAlignment="1">
      <alignment horizontal="center"/>
    </xf>
    <xf numFmtId="38" fontId="6" fillId="0" borderId="18" xfId="48" applyFont="1" applyBorder="1" applyAlignment="1">
      <alignment/>
    </xf>
    <xf numFmtId="38" fontId="6" fillId="0" borderId="19" xfId="48" applyFont="1" applyBorder="1" applyAlignment="1">
      <alignment/>
    </xf>
    <xf numFmtId="38" fontId="6" fillId="0" borderId="35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38" xfId="48" applyFont="1" applyBorder="1" applyAlignment="1">
      <alignment/>
    </xf>
    <xf numFmtId="0" fontId="3" fillId="0" borderId="42" xfId="0" applyFont="1" applyBorder="1" applyAlignment="1">
      <alignment/>
    </xf>
    <xf numFmtId="0" fontId="6" fillId="0" borderId="43" xfId="0" applyFont="1" applyBorder="1" applyAlignment="1">
      <alignment horizontal="distributed" vertical="distributed"/>
    </xf>
    <xf numFmtId="0" fontId="6" fillId="0" borderId="36" xfId="0" applyFont="1" applyBorder="1" applyAlignment="1">
      <alignment horizontal="distributed" vertical="distributed"/>
    </xf>
    <xf numFmtId="0" fontId="6" fillId="0" borderId="44" xfId="0" applyFont="1" applyBorder="1" applyAlignment="1">
      <alignment horizontal="distributed" vertical="distributed"/>
    </xf>
    <xf numFmtId="49" fontId="3" fillId="0" borderId="2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5" xfId="0" applyBorder="1" applyAlignment="1">
      <alignment/>
    </xf>
    <xf numFmtId="0" fontId="6" fillId="0" borderId="39" xfId="0" applyFont="1" applyBorder="1" applyAlignment="1">
      <alignment/>
    </xf>
    <xf numFmtId="38" fontId="6" fillId="0" borderId="0" xfId="48" applyFont="1" applyBorder="1" applyAlignment="1">
      <alignment horizontal="right"/>
    </xf>
    <xf numFmtId="0" fontId="6" fillId="0" borderId="37" xfId="0" applyFont="1" applyBorder="1" applyAlignment="1">
      <alignment/>
    </xf>
    <xf numFmtId="49" fontId="6" fillId="0" borderId="3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176" fontId="3" fillId="0" borderId="0" xfId="0" applyNumberFormat="1" applyFont="1" applyAlignment="1">
      <alignment/>
    </xf>
    <xf numFmtId="0" fontId="3" fillId="0" borderId="0" xfId="0" applyFont="1" applyBorder="1" applyAlignment="1">
      <alignment horizontal="distributed" vertical="distributed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/>
    </xf>
    <xf numFmtId="176" fontId="3" fillId="0" borderId="0" xfId="48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0" fontId="3" fillId="0" borderId="15" xfId="0" applyFont="1" applyBorder="1" applyAlignment="1">
      <alignment horizontal="center"/>
    </xf>
    <xf numFmtId="38" fontId="3" fillId="0" borderId="15" xfId="48" applyFont="1" applyBorder="1" applyAlignment="1">
      <alignment horizontal="right"/>
    </xf>
    <xf numFmtId="38" fontId="3" fillId="0" borderId="17" xfId="0" applyNumberFormat="1" applyFont="1" applyBorder="1" applyAlignment="1">
      <alignment horizontal="right"/>
    </xf>
    <xf numFmtId="38" fontId="3" fillId="0" borderId="52" xfId="48" applyFont="1" applyBorder="1" applyAlignment="1">
      <alignment horizontal="right"/>
    </xf>
    <xf numFmtId="38" fontId="3" fillId="0" borderId="53" xfId="48" applyFont="1" applyBorder="1" applyAlignment="1">
      <alignment horizontal="right"/>
    </xf>
    <xf numFmtId="38" fontId="3" fillId="0" borderId="54" xfId="48" applyFont="1" applyBorder="1" applyAlignment="1">
      <alignment horizontal="right"/>
    </xf>
    <xf numFmtId="176" fontId="3" fillId="0" borderId="53" xfId="48" applyNumberFormat="1" applyFont="1" applyBorder="1" applyAlignment="1">
      <alignment horizontal="right"/>
    </xf>
    <xf numFmtId="38" fontId="3" fillId="0" borderId="5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38" fontId="3" fillId="0" borderId="18" xfId="48" applyFont="1" applyBorder="1" applyAlignment="1">
      <alignment horizontal="right"/>
    </xf>
    <xf numFmtId="38" fontId="3" fillId="0" borderId="35" xfId="48" applyFont="1" applyBorder="1" applyAlignment="1">
      <alignment horizontal="right"/>
    </xf>
    <xf numFmtId="176" fontId="3" fillId="0" borderId="35" xfId="48" applyNumberFormat="1" applyFont="1" applyBorder="1" applyAlignment="1">
      <alignment horizontal="right"/>
    </xf>
    <xf numFmtId="38" fontId="3" fillId="0" borderId="41" xfId="0" applyNumberFormat="1" applyFont="1" applyBorder="1" applyAlignment="1">
      <alignment horizontal="right"/>
    </xf>
    <xf numFmtId="38" fontId="3" fillId="0" borderId="40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37" xfId="0" applyFont="1" applyBorder="1" applyAlignment="1">
      <alignment/>
    </xf>
    <xf numFmtId="38" fontId="3" fillId="0" borderId="56" xfId="48" applyFont="1" applyBorder="1" applyAlignment="1">
      <alignment horizontal="right"/>
    </xf>
    <xf numFmtId="38" fontId="3" fillId="0" borderId="57" xfId="48" applyFont="1" applyBorder="1" applyAlignment="1">
      <alignment horizontal="right"/>
    </xf>
    <xf numFmtId="38" fontId="3" fillId="0" borderId="58" xfId="48" applyFont="1" applyBorder="1" applyAlignment="1">
      <alignment horizontal="right"/>
    </xf>
    <xf numFmtId="38" fontId="3" fillId="0" borderId="38" xfId="0" applyNumberFormat="1" applyFont="1" applyBorder="1" applyAlignment="1">
      <alignment horizontal="right"/>
    </xf>
    <xf numFmtId="49" fontId="3" fillId="0" borderId="39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38" fontId="3" fillId="0" borderId="59" xfId="48" applyFont="1" applyBorder="1" applyAlignment="1">
      <alignment horizontal="right"/>
    </xf>
    <xf numFmtId="38" fontId="3" fillId="0" borderId="60" xfId="48" applyFont="1" applyFill="1" applyBorder="1" applyAlignment="1">
      <alignment horizontal="right"/>
    </xf>
    <xf numFmtId="38" fontId="3" fillId="0" borderId="0" xfId="48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40" xfId="0" applyNumberFormat="1" applyFont="1" applyBorder="1" applyAlignment="1">
      <alignment horizontal="right"/>
    </xf>
    <xf numFmtId="178" fontId="3" fillId="0" borderId="61" xfId="0" applyNumberFormat="1" applyFont="1" applyBorder="1" applyAlignment="1">
      <alignment horizontal="right"/>
    </xf>
    <xf numFmtId="178" fontId="3" fillId="0" borderId="57" xfId="0" applyNumberFormat="1" applyFont="1" applyBorder="1" applyAlignment="1">
      <alignment horizontal="right"/>
    </xf>
    <xf numFmtId="178" fontId="3" fillId="0" borderId="62" xfId="0" applyNumberFormat="1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178" fontId="3" fillId="0" borderId="63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178" fontId="6" fillId="0" borderId="15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41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8" fontId="6" fillId="0" borderId="59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38" fontId="3" fillId="0" borderId="35" xfId="48" applyFont="1" applyBorder="1" applyAlignment="1">
      <alignment/>
    </xf>
    <xf numFmtId="0" fontId="7" fillId="0" borderId="12" xfId="0" applyFont="1" applyBorder="1" applyAlignment="1">
      <alignment horizontal="distributed" vertical="distributed"/>
    </xf>
    <xf numFmtId="38" fontId="3" fillId="0" borderId="16" xfId="48" applyFont="1" applyBorder="1" applyAlignment="1">
      <alignment horizontal="right"/>
    </xf>
    <xf numFmtId="0" fontId="3" fillId="0" borderId="64" xfId="0" applyFont="1" applyBorder="1" applyAlignment="1">
      <alignment horizontal="distributed" vertical="distributed"/>
    </xf>
    <xf numFmtId="38" fontId="3" fillId="0" borderId="41" xfId="48" applyFont="1" applyBorder="1" applyAlignment="1">
      <alignment/>
    </xf>
    <xf numFmtId="178" fontId="6" fillId="0" borderId="16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21" xfId="0" applyFont="1" applyBorder="1" applyAlignment="1">
      <alignment horizontal="center"/>
    </xf>
    <xf numFmtId="178" fontId="6" fillId="0" borderId="65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0" fontId="6" fillId="0" borderId="66" xfId="0" applyFont="1" applyBorder="1" applyAlignment="1">
      <alignment horizontal="center"/>
    </xf>
    <xf numFmtId="38" fontId="3" fillId="0" borderId="63" xfId="48" applyFont="1" applyBorder="1" applyAlignment="1">
      <alignment horizontal="right"/>
    </xf>
    <xf numFmtId="180" fontId="3" fillId="0" borderId="40" xfId="0" applyNumberFormat="1" applyFont="1" applyBorder="1" applyAlignment="1">
      <alignment/>
    </xf>
    <xf numFmtId="180" fontId="3" fillId="0" borderId="67" xfId="0" applyNumberFormat="1" applyFont="1" applyBorder="1" applyAlignment="1">
      <alignment/>
    </xf>
    <xf numFmtId="180" fontId="3" fillId="0" borderId="4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6" fontId="3" fillId="0" borderId="14" xfId="48" applyNumberFormat="1" applyFont="1" applyBorder="1" applyAlignment="1">
      <alignment horizontal="right"/>
    </xf>
    <xf numFmtId="176" fontId="3" fillId="0" borderId="40" xfId="0" applyNumberFormat="1" applyFont="1" applyBorder="1" applyAlignment="1">
      <alignment horizontal="right"/>
    </xf>
    <xf numFmtId="38" fontId="3" fillId="0" borderId="61" xfId="48" applyFont="1" applyBorder="1" applyAlignment="1">
      <alignment horizontal="right"/>
    </xf>
    <xf numFmtId="176" fontId="3" fillId="0" borderId="57" xfId="48" applyNumberFormat="1" applyFont="1" applyBorder="1" applyAlignment="1">
      <alignment horizontal="right"/>
    </xf>
    <xf numFmtId="176" fontId="3" fillId="0" borderId="38" xfId="0" applyNumberFormat="1" applyFont="1" applyBorder="1" applyAlignment="1">
      <alignment horizontal="right"/>
    </xf>
    <xf numFmtId="38" fontId="3" fillId="0" borderId="23" xfId="48" applyFont="1" applyBorder="1" applyAlignment="1">
      <alignment horizontal="right"/>
    </xf>
    <xf numFmtId="176" fontId="3" fillId="0" borderId="23" xfId="48" applyNumberFormat="1" applyFont="1" applyBorder="1" applyAlignment="1">
      <alignment horizontal="right"/>
    </xf>
    <xf numFmtId="38" fontId="3" fillId="0" borderId="68" xfId="48" applyFont="1" applyBorder="1" applyAlignment="1">
      <alignment horizontal="right"/>
    </xf>
    <xf numFmtId="38" fontId="3" fillId="0" borderId="69" xfId="48" applyFont="1" applyBorder="1" applyAlignment="1">
      <alignment horizontal="right"/>
    </xf>
    <xf numFmtId="176" fontId="3" fillId="0" borderId="69" xfId="48" applyNumberFormat="1" applyFont="1" applyBorder="1" applyAlignment="1">
      <alignment horizontal="right"/>
    </xf>
    <xf numFmtId="0" fontId="6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 vertical="distributed"/>
    </xf>
    <xf numFmtId="0" fontId="3" fillId="0" borderId="72" xfId="0" applyFont="1" applyBorder="1" applyAlignment="1">
      <alignment horizontal="center" vertical="distributed"/>
    </xf>
    <xf numFmtId="0" fontId="3" fillId="0" borderId="0" xfId="0" applyFont="1" applyAlignment="1">
      <alignment horizontal="left"/>
    </xf>
    <xf numFmtId="0" fontId="6" fillId="0" borderId="7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5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47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8.375" style="0" customWidth="1"/>
    <col min="2" max="11" width="8.25390625" style="0" customWidth="1"/>
  </cols>
  <sheetData>
    <row r="1" ht="17.25">
      <c r="A1" s="1" t="s">
        <v>102</v>
      </c>
    </row>
    <row r="2" spans="1:11" ht="14.25" thickBot="1">
      <c r="A2" s="2"/>
      <c r="B2" s="2"/>
      <c r="C2" s="2"/>
      <c r="D2" s="2"/>
      <c r="E2" s="2"/>
      <c r="F2" s="2"/>
      <c r="G2" s="2"/>
      <c r="H2" s="2"/>
      <c r="J2" s="2"/>
      <c r="K2" s="159" t="s">
        <v>22</v>
      </c>
    </row>
    <row r="3" spans="1:11" ht="23.25" thickBot="1">
      <c r="A3" s="3" t="s">
        <v>0</v>
      </c>
      <c r="B3" s="4" t="s">
        <v>1</v>
      </c>
      <c r="C3" s="5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5" t="s">
        <v>7</v>
      </c>
      <c r="I3" s="154" t="s">
        <v>8</v>
      </c>
      <c r="J3" s="4" t="s">
        <v>99</v>
      </c>
      <c r="K3" s="156" t="s">
        <v>9</v>
      </c>
    </row>
    <row r="4" spans="1:11" ht="14.25" thickTop="1">
      <c r="A4" s="6" t="s">
        <v>10</v>
      </c>
      <c r="B4" s="7">
        <v>150600</v>
      </c>
      <c r="C4" s="8">
        <v>30000</v>
      </c>
      <c r="D4" s="7">
        <v>52500</v>
      </c>
      <c r="E4" s="8">
        <v>90000</v>
      </c>
      <c r="F4" s="8">
        <v>252600</v>
      </c>
      <c r="G4" s="7">
        <v>58800</v>
      </c>
      <c r="H4" s="9" t="s">
        <v>37</v>
      </c>
      <c r="I4" s="9" t="s">
        <v>11</v>
      </c>
      <c r="J4" s="155" t="s">
        <v>37</v>
      </c>
      <c r="K4" s="13">
        <f aca="true" t="shared" si="0" ref="K4:K15">SUM(B4:I4)</f>
        <v>634500</v>
      </c>
    </row>
    <row r="5" spans="1:11" ht="13.5">
      <c r="A5" s="10">
        <v>55</v>
      </c>
      <c r="B5" s="7">
        <v>320700</v>
      </c>
      <c r="C5" s="8">
        <v>32500</v>
      </c>
      <c r="D5" s="7">
        <v>41500</v>
      </c>
      <c r="E5" s="8">
        <v>67100</v>
      </c>
      <c r="F5" s="8">
        <v>243000</v>
      </c>
      <c r="G5" s="7">
        <v>54100</v>
      </c>
      <c r="H5" s="9" t="s">
        <v>37</v>
      </c>
      <c r="I5" s="9" t="s">
        <v>11</v>
      </c>
      <c r="J5" s="155" t="s">
        <v>37</v>
      </c>
      <c r="K5" s="13">
        <f t="shared" si="0"/>
        <v>758900</v>
      </c>
    </row>
    <row r="6" spans="1:11" ht="13.5">
      <c r="A6" s="10">
        <v>60</v>
      </c>
      <c r="B6" s="7">
        <v>425400</v>
      </c>
      <c r="C6" s="8">
        <v>42500</v>
      </c>
      <c r="D6" s="7">
        <v>44900</v>
      </c>
      <c r="E6" s="8">
        <v>89200</v>
      </c>
      <c r="F6" s="8">
        <v>335300</v>
      </c>
      <c r="G6" s="7">
        <v>59800</v>
      </c>
      <c r="H6" s="9" t="s">
        <v>37</v>
      </c>
      <c r="I6" s="9" t="s">
        <v>11</v>
      </c>
      <c r="J6" s="155" t="s">
        <v>37</v>
      </c>
      <c r="K6" s="13">
        <f t="shared" si="0"/>
        <v>997100</v>
      </c>
    </row>
    <row r="7" spans="1:11" ht="13.5">
      <c r="A7" s="10">
        <v>61</v>
      </c>
      <c r="B7" s="7">
        <v>419300</v>
      </c>
      <c r="C7" s="8">
        <v>42200</v>
      </c>
      <c r="D7" s="7">
        <v>48400</v>
      </c>
      <c r="E7" s="8">
        <v>98800</v>
      </c>
      <c r="F7" s="8">
        <v>336600</v>
      </c>
      <c r="G7" s="7">
        <v>57900</v>
      </c>
      <c r="H7" s="9" t="s">
        <v>37</v>
      </c>
      <c r="I7" s="9" t="s">
        <v>11</v>
      </c>
      <c r="J7" s="155" t="s">
        <v>37</v>
      </c>
      <c r="K7" s="13">
        <f t="shared" si="0"/>
        <v>1003200</v>
      </c>
    </row>
    <row r="8" spans="1:11" ht="13.5">
      <c r="A8" s="10">
        <v>62</v>
      </c>
      <c r="B8" s="7">
        <v>455800</v>
      </c>
      <c r="C8" s="8">
        <v>39500</v>
      </c>
      <c r="D8" s="7">
        <v>52000</v>
      </c>
      <c r="E8" s="8">
        <v>114800</v>
      </c>
      <c r="F8" s="8">
        <v>325700</v>
      </c>
      <c r="G8" s="7">
        <v>57500</v>
      </c>
      <c r="H8" s="9" t="s">
        <v>37</v>
      </c>
      <c r="I8" s="9" t="s">
        <v>11</v>
      </c>
      <c r="J8" s="155" t="s">
        <v>37</v>
      </c>
      <c r="K8" s="13">
        <f t="shared" si="0"/>
        <v>1045300</v>
      </c>
    </row>
    <row r="9" spans="1:11" ht="13.5">
      <c r="A9" s="10">
        <v>63</v>
      </c>
      <c r="B9" s="7">
        <v>594400</v>
      </c>
      <c r="C9" s="8">
        <v>43900</v>
      </c>
      <c r="D9" s="7">
        <v>49700</v>
      </c>
      <c r="E9" s="8">
        <v>12900</v>
      </c>
      <c r="F9" s="8">
        <v>359600</v>
      </c>
      <c r="G9" s="7">
        <v>56300</v>
      </c>
      <c r="H9" s="9" t="s">
        <v>37</v>
      </c>
      <c r="I9" s="9" t="s">
        <v>11</v>
      </c>
      <c r="J9" s="155" t="s">
        <v>37</v>
      </c>
      <c r="K9" s="13">
        <f t="shared" si="0"/>
        <v>1116800</v>
      </c>
    </row>
    <row r="10" spans="1:11" ht="13.5">
      <c r="A10" s="6" t="s">
        <v>12</v>
      </c>
      <c r="B10" s="7">
        <v>721000</v>
      </c>
      <c r="C10" s="8">
        <v>43800</v>
      </c>
      <c r="D10" s="7">
        <v>51100</v>
      </c>
      <c r="E10" s="8">
        <v>132700</v>
      </c>
      <c r="F10" s="8">
        <v>422200</v>
      </c>
      <c r="G10" s="7">
        <v>53300</v>
      </c>
      <c r="H10" s="9" t="s">
        <v>37</v>
      </c>
      <c r="I10" s="9" t="s">
        <v>13</v>
      </c>
      <c r="J10" s="155" t="s">
        <v>37</v>
      </c>
      <c r="K10" s="13">
        <f t="shared" si="0"/>
        <v>1424100</v>
      </c>
    </row>
    <row r="11" spans="1:11" ht="13.5">
      <c r="A11" s="10">
        <v>2</v>
      </c>
      <c r="B11" s="7">
        <v>735600</v>
      </c>
      <c r="C11" s="8">
        <v>43100</v>
      </c>
      <c r="D11" s="7">
        <v>51400</v>
      </c>
      <c r="E11" s="8">
        <v>156200</v>
      </c>
      <c r="F11" s="8">
        <v>423700</v>
      </c>
      <c r="G11" s="7">
        <v>53100</v>
      </c>
      <c r="H11" s="9" t="s">
        <v>37</v>
      </c>
      <c r="I11" s="9" t="s">
        <v>13</v>
      </c>
      <c r="J11" s="155" t="s">
        <v>37</v>
      </c>
      <c r="K11" s="13">
        <f t="shared" si="0"/>
        <v>1463100</v>
      </c>
    </row>
    <row r="12" spans="1:11" ht="13.5">
      <c r="A12" s="10">
        <v>3</v>
      </c>
      <c r="B12" s="7">
        <v>796100</v>
      </c>
      <c r="C12" s="8">
        <v>46700</v>
      </c>
      <c r="D12" s="7">
        <v>51700</v>
      </c>
      <c r="E12" s="8">
        <v>164400</v>
      </c>
      <c r="F12" s="8">
        <v>536500</v>
      </c>
      <c r="G12" s="7">
        <v>54900</v>
      </c>
      <c r="H12" s="9" t="s">
        <v>37</v>
      </c>
      <c r="I12" s="9" t="s">
        <v>13</v>
      </c>
      <c r="J12" s="155" t="s">
        <v>37</v>
      </c>
      <c r="K12" s="13">
        <f t="shared" si="0"/>
        <v>1650300</v>
      </c>
    </row>
    <row r="13" spans="1:11" ht="13.5">
      <c r="A13" s="10">
        <v>4</v>
      </c>
      <c r="B13" s="7">
        <v>789400</v>
      </c>
      <c r="C13" s="8">
        <v>40700</v>
      </c>
      <c r="D13" s="7">
        <v>52200</v>
      </c>
      <c r="E13" s="8">
        <v>159900</v>
      </c>
      <c r="F13" s="8">
        <v>581900</v>
      </c>
      <c r="G13" s="7">
        <v>53500</v>
      </c>
      <c r="H13" s="9" t="s">
        <v>37</v>
      </c>
      <c r="I13" s="9" t="s">
        <v>13</v>
      </c>
      <c r="J13" s="155" t="s">
        <v>37</v>
      </c>
      <c r="K13" s="13">
        <f t="shared" si="0"/>
        <v>1677600</v>
      </c>
    </row>
    <row r="14" spans="1:11" ht="13.5">
      <c r="A14" s="10">
        <v>5</v>
      </c>
      <c r="B14" s="7">
        <v>773400</v>
      </c>
      <c r="C14" s="8">
        <v>41800</v>
      </c>
      <c r="D14" s="7">
        <v>52300</v>
      </c>
      <c r="E14" s="8">
        <v>161300</v>
      </c>
      <c r="F14" s="8">
        <v>626000</v>
      </c>
      <c r="G14" s="7">
        <v>53200</v>
      </c>
      <c r="H14" s="9" t="s">
        <v>37</v>
      </c>
      <c r="I14" s="9">
        <v>151100</v>
      </c>
      <c r="J14" s="155" t="s">
        <v>37</v>
      </c>
      <c r="K14" s="13">
        <f t="shared" si="0"/>
        <v>1859100</v>
      </c>
    </row>
    <row r="15" spans="1:11" ht="13.5">
      <c r="A15" s="10">
        <v>6</v>
      </c>
      <c r="B15" s="7">
        <v>740100</v>
      </c>
      <c r="C15" s="8">
        <v>34700</v>
      </c>
      <c r="D15" s="7">
        <v>53300</v>
      </c>
      <c r="E15" s="8">
        <v>144700</v>
      </c>
      <c r="F15" s="8">
        <v>585700</v>
      </c>
      <c r="G15" s="7">
        <v>49400</v>
      </c>
      <c r="H15" s="9" t="s">
        <v>37</v>
      </c>
      <c r="I15" s="9">
        <v>135900</v>
      </c>
      <c r="J15" s="155" t="s">
        <v>37</v>
      </c>
      <c r="K15" s="13">
        <f t="shared" si="0"/>
        <v>1743800</v>
      </c>
    </row>
    <row r="16" spans="1:11" ht="13.5">
      <c r="A16" s="10">
        <v>7</v>
      </c>
      <c r="B16" s="7">
        <v>667000</v>
      </c>
      <c r="C16" s="8">
        <v>29100</v>
      </c>
      <c r="D16" s="7">
        <v>51400</v>
      </c>
      <c r="E16" s="8">
        <v>129900</v>
      </c>
      <c r="F16" s="8">
        <v>528000</v>
      </c>
      <c r="G16" s="7">
        <v>44800</v>
      </c>
      <c r="H16" s="9" t="s">
        <v>37</v>
      </c>
      <c r="I16" s="8">
        <v>116900</v>
      </c>
      <c r="J16" s="155" t="s">
        <v>37</v>
      </c>
      <c r="K16" s="13">
        <f>SUM(B16:I16)</f>
        <v>1567100</v>
      </c>
    </row>
    <row r="17" spans="1:11" ht="13.5">
      <c r="A17" s="10">
        <v>8</v>
      </c>
      <c r="B17" s="7">
        <v>611300</v>
      </c>
      <c r="C17" s="8">
        <v>30000</v>
      </c>
      <c r="D17" s="7">
        <v>54800</v>
      </c>
      <c r="E17" s="8">
        <v>122600</v>
      </c>
      <c r="F17" s="8">
        <v>492100</v>
      </c>
      <c r="G17" s="7">
        <v>133500</v>
      </c>
      <c r="H17" s="9" t="s">
        <v>37</v>
      </c>
      <c r="I17" s="8">
        <v>105200</v>
      </c>
      <c r="J17" s="155" t="s">
        <v>37</v>
      </c>
      <c r="K17" s="13">
        <f>SUM(B17:I17)</f>
        <v>1549500</v>
      </c>
    </row>
    <row r="18" spans="1:11" ht="13.5">
      <c r="A18" s="16" t="s">
        <v>14</v>
      </c>
      <c r="B18" s="11">
        <v>553200</v>
      </c>
      <c r="C18" s="8">
        <v>22200</v>
      </c>
      <c r="D18" s="12">
        <v>151900</v>
      </c>
      <c r="E18" s="8">
        <v>106200</v>
      </c>
      <c r="F18" s="8">
        <v>329100</v>
      </c>
      <c r="G18" s="12">
        <v>126400</v>
      </c>
      <c r="H18" s="8">
        <v>18900</v>
      </c>
      <c r="I18" s="8">
        <v>99000</v>
      </c>
      <c r="J18" s="155" t="s">
        <v>37</v>
      </c>
      <c r="K18" s="13">
        <f aca="true" t="shared" si="1" ref="K18:K23">SUM(B18:I18)</f>
        <v>1406900</v>
      </c>
    </row>
    <row r="19" spans="1:11" ht="13.5">
      <c r="A19" s="16" t="s">
        <v>15</v>
      </c>
      <c r="B19" s="11">
        <v>500500</v>
      </c>
      <c r="C19" s="8">
        <v>21600</v>
      </c>
      <c r="D19" s="8">
        <v>122800</v>
      </c>
      <c r="E19" s="8">
        <v>94400</v>
      </c>
      <c r="F19" s="8">
        <v>344600</v>
      </c>
      <c r="G19" s="12">
        <v>76000</v>
      </c>
      <c r="H19" s="8">
        <v>24000</v>
      </c>
      <c r="I19" s="8">
        <v>88000</v>
      </c>
      <c r="J19" s="155" t="s">
        <v>37</v>
      </c>
      <c r="K19" s="13">
        <f t="shared" si="1"/>
        <v>1271900</v>
      </c>
    </row>
    <row r="20" spans="1:11" ht="13.5">
      <c r="A20" s="16" t="s">
        <v>16</v>
      </c>
      <c r="B20" s="11">
        <v>876500</v>
      </c>
      <c r="C20" s="8">
        <v>19900</v>
      </c>
      <c r="D20" s="8">
        <v>132300</v>
      </c>
      <c r="E20" s="8">
        <v>98700</v>
      </c>
      <c r="F20" s="8">
        <v>490000</v>
      </c>
      <c r="G20" s="12">
        <v>170600</v>
      </c>
      <c r="H20" s="8">
        <v>23400</v>
      </c>
      <c r="I20" s="8">
        <v>88100</v>
      </c>
      <c r="J20" s="155" t="s">
        <v>37</v>
      </c>
      <c r="K20" s="13">
        <f t="shared" si="1"/>
        <v>1899500</v>
      </c>
    </row>
    <row r="21" spans="1:11" ht="13.5">
      <c r="A21" s="16" t="s">
        <v>17</v>
      </c>
      <c r="B21" s="11">
        <v>811100</v>
      </c>
      <c r="C21" s="8">
        <v>16300</v>
      </c>
      <c r="D21" s="8">
        <v>146900</v>
      </c>
      <c r="E21" s="8">
        <v>107200</v>
      </c>
      <c r="F21" s="8">
        <v>485900</v>
      </c>
      <c r="G21" s="12">
        <v>233100</v>
      </c>
      <c r="H21" s="8">
        <v>35600</v>
      </c>
      <c r="I21" s="8">
        <v>86800</v>
      </c>
      <c r="J21" s="155" t="s">
        <v>37</v>
      </c>
      <c r="K21" s="13">
        <f t="shared" si="1"/>
        <v>1922900</v>
      </c>
    </row>
    <row r="22" spans="1:11" ht="13.5">
      <c r="A22" s="16" t="s">
        <v>18</v>
      </c>
      <c r="B22" s="11">
        <v>746300</v>
      </c>
      <c r="C22" s="8">
        <v>12600</v>
      </c>
      <c r="D22" s="8">
        <v>162900</v>
      </c>
      <c r="E22" s="8">
        <v>97400</v>
      </c>
      <c r="F22" s="8">
        <v>451200</v>
      </c>
      <c r="G22" s="8">
        <v>164400</v>
      </c>
      <c r="H22" s="8">
        <v>33000</v>
      </c>
      <c r="I22" s="8">
        <v>81700</v>
      </c>
      <c r="J22" s="155" t="s">
        <v>37</v>
      </c>
      <c r="K22" s="13">
        <f t="shared" si="1"/>
        <v>1749500</v>
      </c>
    </row>
    <row r="23" spans="1:11" ht="13.5">
      <c r="A23" s="16" t="s">
        <v>20</v>
      </c>
      <c r="B23" s="11">
        <v>701900</v>
      </c>
      <c r="C23" s="9" t="s">
        <v>23</v>
      </c>
      <c r="D23" s="8">
        <v>154600</v>
      </c>
      <c r="E23" s="8">
        <v>44800</v>
      </c>
      <c r="F23" s="8">
        <v>460700</v>
      </c>
      <c r="G23" s="12">
        <v>125700</v>
      </c>
      <c r="H23" s="8">
        <v>33400</v>
      </c>
      <c r="I23" s="8">
        <v>66100</v>
      </c>
      <c r="J23" s="155" t="s">
        <v>37</v>
      </c>
      <c r="K23" s="13">
        <f t="shared" si="1"/>
        <v>1587200</v>
      </c>
    </row>
    <row r="24" spans="1:11" ht="13.5">
      <c r="A24" s="16" t="s">
        <v>21</v>
      </c>
      <c r="B24" s="11">
        <v>677000</v>
      </c>
      <c r="C24" s="9" t="s">
        <v>11</v>
      </c>
      <c r="D24" s="8">
        <v>164900</v>
      </c>
      <c r="E24" s="8">
        <v>33000</v>
      </c>
      <c r="F24" s="8">
        <v>417100</v>
      </c>
      <c r="G24" s="12">
        <v>126400</v>
      </c>
      <c r="H24" s="8">
        <v>28900</v>
      </c>
      <c r="I24" s="8">
        <v>56100</v>
      </c>
      <c r="J24" s="155" t="s">
        <v>37</v>
      </c>
      <c r="K24" s="13">
        <f>SUM(B24:I24)</f>
        <v>1503400</v>
      </c>
    </row>
    <row r="25" spans="1:11" ht="13.5">
      <c r="A25" s="16" t="s">
        <v>38</v>
      </c>
      <c r="B25" s="11">
        <v>739100</v>
      </c>
      <c r="C25" s="9" t="s">
        <v>62</v>
      </c>
      <c r="D25" s="8">
        <v>166900</v>
      </c>
      <c r="E25" s="8">
        <v>29100</v>
      </c>
      <c r="F25" s="8">
        <v>443500</v>
      </c>
      <c r="G25" s="12">
        <v>34000</v>
      </c>
      <c r="H25" s="8">
        <v>26600</v>
      </c>
      <c r="I25" s="8">
        <v>55700</v>
      </c>
      <c r="J25" s="155" t="s">
        <v>37</v>
      </c>
      <c r="K25" s="13">
        <f>SUM(B25:I25)</f>
        <v>1494900</v>
      </c>
    </row>
    <row r="26" spans="1:11" ht="13.5">
      <c r="A26" s="16" t="s">
        <v>96</v>
      </c>
      <c r="B26" s="11">
        <v>784500</v>
      </c>
      <c r="C26" s="9" t="s">
        <v>37</v>
      </c>
      <c r="D26" s="8">
        <v>182400</v>
      </c>
      <c r="E26" s="8">
        <v>25400</v>
      </c>
      <c r="F26" s="8">
        <v>414200</v>
      </c>
      <c r="G26" s="12">
        <v>34300</v>
      </c>
      <c r="H26" s="8">
        <v>22000</v>
      </c>
      <c r="I26" s="8">
        <v>54200</v>
      </c>
      <c r="J26" s="7">
        <v>91400</v>
      </c>
      <c r="K26" s="13">
        <f>SUM(B26:J26)</f>
        <v>1608400</v>
      </c>
    </row>
    <row r="27" spans="1:11" ht="14.25" thickBot="1">
      <c r="A27" s="17" t="s">
        <v>97</v>
      </c>
      <c r="B27" s="14">
        <v>773000</v>
      </c>
      <c r="C27" s="19" t="s">
        <v>37</v>
      </c>
      <c r="D27" s="15">
        <v>163900</v>
      </c>
      <c r="E27" s="15">
        <v>20800</v>
      </c>
      <c r="F27" s="15">
        <v>376900</v>
      </c>
      <c r="G27" s="18">
        <v>35100</v>
      </c>
      <c r="H27" s="15">
        <v>23300</v>
      </c>
      <c r="I27" s="15">
        <v>55000</v>
      </c>
      <c r="J27" s="153">
        <v>70900</v>
      </c>
      <c r="K27" s="157">
        <f>SUM(B27:J27)</f>
        <v>1518900</v>
      </c>
    </row>
    <row r="28" spans="1:11" ht="13.5">
      <c r="A28" s="2" t="s">
        <v>19</v>
      </c>
      <c r="B28" s="2"/>
      <c r="C28" s="2"/>
      <c r="D28" s="2"/>
      <c r="E28" s="2"/>
      <c r="F28" s="2"/>
      <c r="G28" s="2"/>
      <c r="H28" s="2"/>
      <c r="J28" s="2"/>
      <c r="K28" s="159" t="s">
        <v>98</v>
      </c>
    </row>
    <row r="29" spans="1:11" ht="13.5">
      <c r="A29" s="2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 t="s">
        <v>106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3" ht="17.25">
      <c r="A33" s="1" t="s">
        <v>110</v>
      </c>
    </row>
    <row r="34" spans="2:10" ht="18" thickBot="1">
      <c r="B34" s="1"/>
      <c r="C34" s="1"/>
      <c r="D34" s="1"/>
      <c r="E34" s="1"/>
      <c r="H34" s="183" t="s">
        <v>25</v>
      </c>
      <c r="I34" s="183"/>
      <c r="J34" s="140"/>
    </row>
    <row r="35" spans="1:8" ht="13.5">
      <c r="A35" s="20"/>
      <c r="B35" s="181" t="s">
        <v>26</v>
      </c>
      <c r="C35" s="182"/>
      <c r="D35" s="182"/>
      <c r="E35" s="182"/>
      <c r="F35" s="182"/>
      <c r="G35" s="21" t="s">
        <v>27</v>
      </c>
      <c r="H35" s="22" t="s">
        <v>28</v>
      </c>
    </row>
    <row r="36" spans="1:8" ht="14.25" thickBot="1">
      <c r="A36" s="23"/>
      <c r="B36" s="24" t="s">
        <v>29</v>
      </c>
      <c r="C36" s="25" t="s">
        <v>30</v>
      </c>
      <c r="D36" s="24" t="s">
        <v>31</v>
      </c>
      <c r="E36" s="25" t="s">
        <v>32</v>
      </c>
      <c r="F36" s="24" t="s">
        <v>33</v>
      </c>
      <c r="G36" s="24" t="s">
        <v>26</v>
      </c>
      <c r="H36" s="26" t="s">
        <v>34</v>
      </c>
    </row>
    <row r="37" spans="1:8" ht="14.25" thickTop="1">
      <c r="A37" s="27" t="s">
        <v>1</v>
      </c>
      <c r="B37" s="28">
        <v>27877</v>
      </c>
      <c r="C37" s="29">
        <v>68600</v>
      </c>
      <c r="D37" s="28">
        <v>99270</v>
      </c>
      <c r="E37" s="29">
        <v>55650</v>
      </c>
      <c r="F37" s="28">
        <f aca="true" t="shared" si="2" ref="F37:F42">SUM(B37:E37)</f>
        <v>251397</v>
      </c>
      <c r="G37" s="28">
        <v>242040</v>
      </c>
      <c r="H37" s="165">
        <f>F37/G37*100</f>
        <v>103.86588993554784</v>
      </c>
    </row>
    <row r="38" spans="1:8" ht="13.5">
      <c r="A38" s="27"/>
      <c r="B38" s="28">
        <v>-11151</v>
      </c>
      <c r="C38" s="29">
        <v>-34300</v>
      </c>
      <c r="D38" s="28">
        <v>-69489</v>
      </c>
      <c r="E38" s="29">
        <v>-27825</v>
      </c>
      <c r="F38" s="28">
        <f t="shared" si="2"/>
        <v>-142765</v>
      </c>
      <c r="G38" s="28">
        <v>-128695</v>
      </c>
      <c r="H38" s="166">
        <f aca="true" t="shared" si="3" ref="H38:H46">F38/G38*100</f>
        <v>110.93282567310308</v>
      </c>
    </row>
    <row r="39" spans="1:8" ht="13.5">
      <c r="A39" s="30" t="s">
        <v>1</v>
      </c>
      <c r="B39" s="31">
        <v>2500</v>
      </c>
      <c r="C39" s="32">
        <v>4370</v>
      </c>
      <c r="D39" s="31">
        <v>11650</v>
      </c>
      <c r="E39" s="32">
        <v>5350</v>
      </c>
      <c r="F39" s="31">
        <v>23870</v>
      </c>
      <c r="G39" s="31">
        <v>34210</v>
      </c>
      <c r="H39" s="165">
        <f t="shared" si="3"/>
        <v>69.77491961414792</v>
      </c>
    </row>
    <row r="40" spans="1:8" ht="13.5">
      <c r="A40" s="33" t="s">
        <v>35</v>
      </c>
      <c r="B40" s="34">
        <v>-1500</v>
      </c>
      <c r="C40" s="35">
        <v>-3059</v>
      </c>
      <c r="D40" s="34">
        <v>-8155</v>
      </c>
      <c r="E40" s="35">
        <v>-3745</v>
      </c>
      <c r="F40" s="34">
        <f>SUM(B40:E40)</f>
        <v>-16459</v>
      </c>
      <c r="G40" s="34">
        <v>-25609</v>
      </c>
      <c r="H40" s="166">
        <f t="shared" si="3"/>
        <v>64.27037369674724</v>
      </c>
    </row>
    <row r="41" spans="1:8" ht="13.5">
      <c r="A41" s="27" t="s">
        <v>5</v>
      </c>
      <c r="B41" s="28">
        <v>4930</v>
      </c>
      <c r="C41" s="29">
        <v>39760</v>
      </c>
      <c r="D41" s="28">
        <v>63630</v>
      </c>
      <c r="E41" s="29">
        <v>18480</v>
      </c>
      <c r="F41" s="28">
        <f t="shared" si="2"/>
        <v>126800</v>
      </c>
      <c r="G41" s="28">
        <v>182890</v>
      </c>
      <c r="H41" s="165">
        <f t="shared" si="3"/>
        <v>69.33129203346273</v>
      </c>
    </row>
    <row r="42" spans="1:8" ht="13.5">
      <c r="A42" s="27"/>
      <c r="B42" s="28">
        <v>-1479</v>
      </c>
      <c r="C42" s="29">
        <v>-19880</v>
      </c>
      <c r="D42" s="28">
        <v>-25452</v>
      </c>
      <c r="E42" s="29">
        <v>-9240</v>
      </c>
      <c r="F42" s="28">
        <f t="shared" si="2"/>
        <v>-56051</v>
      </c>
      <c r="G42" s="28">
        <v>-91445</v>
      </c>
      <c r="H42" s="166">
        <f t="shared" si="3"/>
        <v>61.29476734649243</v>
      </c>
    </row>
    <row r="43" spans="1:8" ht="13.5">
      <c r="A43" s="30" t="s">
        <v>36</v>
      </c>
      <c r="B43" s="31">
        <v>290</v>
      </c>
      <c r="C43" s="32">
        <v>1598</v>
      </c>
      <c r="D43" s="31">
        <v>3501</v>
      </c>
      <c r="E43" s="32">
        <v>215</v>
      </c>
      <c r="F43" s="31">
        <v>5604</v>
      </c>
      <c r="G43" s="31">
        <v>7716</v>
      </c>
      <c r="H43" s="165">
        <f t="shared" si="3"/>
        <v>72.62830482115086</v>
      </c>
    </row>
    <row r="44" spans="1:8" ht="13.5">
      <c r="A44" s="33"/>
      <c r="B44" s="34">
        <v>-29</v>
      </c>
      <c r="C44" s="35">
        <v>-42</v>
      </c>
      <c r="D44" s="34">
        <v>-53</v>
      </c>
      <c r="E44" s="35">
        <v>0</v>
      </c>
      <c r="F44" s="34">
        <f>SUM(B44:E44)</f>
        <v>-124</v>
      </c>
      <c r="G44" s="34">
        <v>-269</v>
      </c>
      <c r="H44" s="166">
        <f t="shared" si="3"/>
        <v>46.09665427509294</v>
      </c>
    </row>
    <row r="45" spans="1:8" ht="13.5">
      <c r="A45" s="27" t="s">
        <v>33</v>
      </c>
      <c r="B45" s="28">
        <f aca="true" t="shared" si="4" ref="B45:G46">B37+B39+B41+B43</f>
        <v>35597</v>
      </c>
      <c r="C45" s="28">
        <f t="shared" si="4"/>
        <v>114328</v>
      </c>
      <c r="D45" s="28">
        <f t="shared" si="4"/>
        <v>178051</v>
      </c>
      <c r="E45" s="28">
        <f t="shared" si="4"/>
        <v>79695</v>
      </c>
      <c r="F45" s="28">
        <f t="shared" si="4"/>
        <v>407671</v>
      </c>
      <c r="G45" s="28">
        <f t="shared" si="4"/>
        <v>466856</v>
      </c>
      <c r="H45" s="165">
        <f t="shared" si="3"/>
        <v>87.32264338468393</v>
      </c>
    </row>
    <row r="46" spans="1:8" ht="14.25" thickBot="1">
      <c r="A46" s="36"/>
      <c r="B46" s="37">
        <f t="shared" si="4"/>
        <v>-14159</v>
      </c>
      <c r="C46" s="37">
        <f t="shared" si="4"/>
        <v>-57281</v>
      </c>
      <c r="D46" s="37">
        <f t="shared" si="4"/>
        <v>-103149</v>
      </c>
      <c r="E46" s="37">
        <f t="shared" si="4"/>
        <v>-40810</v>
      </c>
      <c r="F46" s="37">
        <f t="shared" si="4"/>
        <v>-215399</v>
      </c>
      <c r="G46" s="37">
        <f t="shared" si="4"/>
        <v>-246018</v>
      </c>
      <c r="H46" s="167">
        <f t="shared" si="3"/>
        <v>87.55416270354202</v>
      </c>
    </row>
    <row r="47" spans="1:10" ht="13.5">
      <c r="A47" s="2" t="s">
        <v>107</v>
      </c>
      <c r="B47" s="2"/>
      <c r="C47" s="2"/>
      <c r="D47" s="2"/>
      <c r="E47" s="2"/>
      <c r="F47" s="2"/>
      <c r="H47" s="159" t="s">
        <v>98</v>
      </c>
      <c r="I47" s="2"/>
      <c r="J47" s="2"/>
    </row>
  </sheetData>
  <sheetProtection/>
  <mergeCells count="2">
    <mergeCell ref="B35:F35"/>
    <mergeCell ref="H34:I3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&amp;R&amp;12観　光</oddHeader>
    <oddFooter>&amp;C43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49"/>
  <sheetViews>
    <sheetView zoomScalePageLayoutView="0" workbookViewId="0" topLeftCell="A1">
      <selection activeCell="F2" sqref="F2"/>
    </sheetView>
  </sheetViews>
  <sheetFormatPr defaultColWidth="9.00390625" defaultRowHeight="13.5" outlineLevelCol="1"/>
  <cols>
    <col min="2" max="9" width="8.125" style="0" customWidth="1"/>
    <col min="10" max="10" width="8.125" style="0" hidden="1" customWidth="1" outlineLevel="1"/>
    <col min="11" max="11" width="8.125" style="0" customWidth="1" collapsed="1"/>
    <col min="12" max="12" width="8.375" style="0" customWidth="1"/>
  </cols>
  <sheetData>
    <row r="1" ht="17.25">
      <c r="A1" s="1" t="s">
        <v>103</v>
      </c>
    </row>
    <row r="3" spans="1:11" ht="15" thickBot="1">
      <c r="A3" s="39" t="s">
        <v>39</v>
      </c>
      <c r="K3" s="159" t="s">
        <v>40</v>
      </c>
    </row>
    <row r="4" spans="1:11" ht="14.25" thickBot="1">
      <c r="A4" s="40"/>
      <c r="B4" s="184" t="s">
        <v>41</v>
      </c>
      <c r="C4" s="185"/>
      <c r="D4" s="186"/>
      <c r="E4" s="184" t="s">
        <v>42</v>
      </c>
      <c r="F4" s="185"/>
      <c r="G4" s="186"/>
      <c r="H4" s="184" t="s">
        <v>43</v>
      </c>
      <c r="I4" s="185"/>
      <c r="J4" s="185"/>
      <c r="K4" s="186"/>
    </row>
    <row r="5" spans="1:11" ht="14.25" thickBot="1">
      <c r="A5" s="41" t="s">
        <v>44</v>
      </c>
      <c r="B5" s="42" t="s">
        <v>45</v>
      </c>
      <c r="C5" s="43" t="s">
        <v>46</v>
      </c>
      <c r="D5" s="42" t="s">
        <v>9</v>
      </c>
      <c r="E5" s="44" t="s">
        <v>47</v>
      </c>
      <c r="F5" s="43" t="s">
        <v>48</v>
      </c>
      <c r="G5" s="45" t="s">
        <v>9</v>
      </c>
      <c r="H5" s="44" t="s">
        <v>47</v>
      </c>
      <c r="I5" s="43" t="s">
        <v>48</v>
      </c>
      <c r="J5" s="43" t="s">
        <v>56</v>
      </c>
      <c r="K5" s="45" t="s">
        <v>9</v>
      </c>
    </row>
    <row r="6" spans="1:11" ht="13.5">
      <c r="A6" s="46" t="s">
        <v>49</v>
      </c>
      <c r="B6" s="47">
        <v>3590</v>
      </c>
      <c r="C6" s="48">
        <v>394</v>
      </c>
      <c r="D6" s="47">
        <f>B6+C6</f>
        <v>3984</v>
      </c>
      <c r="E6" s="49">
        <v>3590</v>
      </c>
      <c r="F6" s="48">
        <v>1390</v>
      </c>
      <c r="G6" s="50">
        <f>E6+F6</f>
        <v>4980</v>
      </c>
      <c r="H6" s="49">
        <f>B6+E6</f>
        <v>7180</v>
      </c>
      <c r="I6" s="48">
        <f>C6+F6</f>
        <v>1784</v>
      </c>
      <c r="J6" s="48"/>
      <c r="K6" s="50">
        <f>H6+I6</f>
        <v>8964</v>
      </c>
    </row>
    <row r="7" spans="1:11" ht="13.5">
      <c r="A7" s="51">
        <v>59</v>
      </c>
      <c r="B7" s="47">
        <v>3342</v>
      </c>
      <c r="C7" s="48">
        <v>367</v>
      </c>
      <c r="D7" s="47">
        <f aca="true" t="shared" si="0" ref="D7:D26">B7+C7</f>
        <v>3709</v>
      </c>
      <c r="E7" s="49">
        <v>5447</v>
      </c>
      <c r="F7" s="48">
        <v>1660</v>
      </c>
      <c r="G7" s="50">
        <f aca="true" t="shared" si="1" ref="G7:G29">E7+F7</f>
        <v>7107</v>
      </c>
      <c r="H7" s="49">
        <f aca="true" t="shared" si="2" ref="H7:H29">B7+E7</f>
        <v>8789</v>
      </c>
      <c r="I7" s="48">
        <f aca="true" t="shared" si="3" ref="I7:I29">C7+F7</f>
        <v>2027</v>
      </c>
      <c r="J7" s="48"/>
      <c r="K7" s="50">
        <f aca="true" t="shared" si="4" ref="K7:K18">H7+I7</f>
        <v>10816</v>
      </c>
    </row>
    <row r="8" spans="1:11" ht="13.5">
      <c r="A8" s="51">
        <v>60</v>
      </c>
      <c r="B8" s="47">
        <v>3279</v>
      </c>
      <c r="C8" s="48">
        <v>546</v>
      </c>
      <c r="D8" s="47">
        <f t="shared" si="0"/>
        <v>3825</v>
      </c>
      <c r="E8" s="49">
        <v>5046</v>
      </c>
      <c r="F8" s="48">
        <v>1651</v>
      </c>
      <c r="G8" s="50">
        <f t="shared" si="1"/>
        <v>6697</v>
      </c>
      <c r="H8" s="49">
        <f t="shared" si="2"/>
        <v>8325</v>
      </c>
      <c r="I8" s="48">
        <f t="shared" si="3"/>
        <v>2197</v>
      </c>
      <c r="J8" s="48"/>
      <c r="K8" s="50">
        <f t="shared" si="4"/>
        <v>10522</v>
      </c>
    </row>
    <row r="9" spans="1:11" ht="13.5">
      <c r="A9" s="51">
        <v>61</v>
      </c>
      <c r="B9" s="47">
        <v>3334</v>
      </c>
      <c r="C9" s="48">
        <v>323</v>
      </c>
      <c r="D9" s="47">
        <f t="shared" si="0"/>
        <v>3657</v>
      </c>
      <c r="E9" s="49">
        <v>5913</v>
      </c>
      <c r="F9" s="48">
        <v>1818</v>
      </c>
      <c r="G9" s="50">
        <f t="shared" si="1"/>
        <v>7731</v>
      </c>
      <c r="H9" s="49">
        <f t="shared" si="2"/>
        <v>9247</v>
      </c>
      <c r="I9" s="48">
        <f t="shared" si="3"/>
        <v>2141</v>
      </c>
      <c r="J9" s="48"/>
      <c r="K9" s="50">
        <f t="shared" si="4"/>
        <v>11388</v>
      </c>
    </row>
    <row r="10" spans="1:11" ht="13.5">
      <c r="A10" s="51">
        <v>62</v>
      </c>
      <c r="B10" s="47">
        <v>3182</v>
      </c>
      <c r="C10" s="48">
        <v>332</v>
      </c>
      <c r="D10" s="47">
        <f t="shared" si="0"/>
        <v>3514</v>
      </c>
      <c r="E10" s="49">
        <v>5952</v>
      </c>
      <c r="F10" s="48">
        <v>1873</v>
      </c>
      <c r="G10" s="50">
        <f t="shared" si="1"/>
        <v>7825</v>
      </c>
      <c r="H10" s="49">
        <f t="shared" si="2"/>
        <v>9134</v>
      </c>
      <c r="I10" s="48">
        <v>2204</v>
      </c>
      <c r="J10" s="48"/>
      <c r="K10" s="50">
        <f t="shared" si="4"/>
        <v>11338</v>
      </c>
    </row>
    <row r="11" spans="1:11" ht="13.5">
      <c r="A11" s="51">
        <v>63</v>
      </c>
      <c r="B11" s="47">
        <v>2715</v>
      </c>
      <c r="C11" s="48">
        <v>252</v>
      </c>
      <c r="D11" s="47">
        <f t="shared" si="0"/>
        <v>2967</v>
      </c>
      <c r="E11" s="49">
        <v>5361</v>
      </c>
      <c r="F11" s="48">
        <v>1781</v>
      </c>
      <c r="G11" s="50">
        <f t="shared" si="1"/>
        <v>7142</v>
      </c>
      <c r="H11" s="49">
        <f t="shared" si="2"/>
        <v>8076</v>
      </c>
      <c r="I11" s="48">
        <f t="shared" si="3"/>
        <v>2033</v>
      </c>
      <c r="J11" s="48"/>
      <c r="K11" s="50">
        <f t="shared" si="4"/>
        <v>10109</v>
      </c>
    </row>
    <row r="12" spans="1:11" ht="13.5">
      <c r="A12" s="46" t="s">
        <v>12</v>
      </c>
      <c r="B12" s="47">
        <v>2517</v>
      </c>
      <c r="C12" s="48">
        <v>262</v>
      </c>
      <c r="D12" s="47">
        <f t="shared" si="0"/>
        <v>2779</v>
      </c>
      <c r="E12" s="49">
        <v>3860</v>
      </c>
      <c r="F12" s="48">
        <v>1650</v>
      </c>
      <c r="G12" s="50">
        <f t="shared" si="1"/>
        <v>5510</v>
      </c>
      <c r="H12" s="49">
        <v>6337</v>
      </c>
      <c r="I12" s="48">
        <f t="shared" si="3"/>
        <v>1912</v>
      </c>
      <c r="J12" s="48"/>
      <c r="K12" s="50">
        <f t="shared" si="4"/>
        <v>8249</v>
      </c>
    </row>
    <row r="13" spans="1:11" ht="13.5">
      <c r="A13" s="51">
        <v>2</v>
      </c>
      <c r="B13" s="47">
        <v>2399</v>
      </c>
      <c r="C13" s="48">
        <v>209</v>
      </c>
      <c r="D13" s="47">
        <f t="shared" si="0"/>
        <v>2608</v>
      </c>
      <c r="E13" s="49">
        <v>3353</v>
      </c>
      <c r="F13" s="48">
        <v>1891</v>
      </c>
      <c r="G13" s="50">
        <f t="shared" si="1"/>
        <v>5244</v>
      </c>
      <c r="H13" s="49">
        <f t="shared" si="2"/>
        <v>5752</v>
      </c>
      <c r="I13" s="48">
        <f t="shared" si="3"/>
        <v>2100</v>
      </c>
      <c r="J13" s="48"/>
      <c r="K13" s="50">
        <f t="shared" si="4"/>
        <v>7852</v>
      </c>
    </row>
    <row r="14" spans="1:11" ht="13.5">
      <c r="A14" s="51">
        <v>3</v>
      </c>
      <c r="B14" s="47">
        <v>2740</v>
      </c>
      <c r="C14" s="48">
        <v>264</v>
      </c>
      <c r="D14" s="47">
        <f t="shared" si="0"/>
        <v>3004</v>
      </c>
      <c r="E14" s="49">
        <v>4828</v>
      </c>
      <c r="F14" s="48">
        <v>2020</v>
      </c>
      <c r="G14" s="50">
        <f t="shared" si="1"/>
        <v>6848</v>
      </c>
      <c r="H14" s="49">
        <f t="shared" si="2"/>
        <v>7568</v>
      </c>
      <c r="I14" s="48">
        <f t="shared" si="3"/>
        <v>2284</v>
      </c>
      <c r="J14" s="48"/>
      <c r="K14" s="50">
        <f t="shared" si="4"/>
        <v>9852</v>
      </c>
    </row>
    <row r="15" spans="1:11" ht="13.5">
      <c r="A15" s="51">
        <v>4</v>
      </c>
      <c r="B15" s="47">
        <v>2717</v>
      </c>
      <c r="C15" s="48">
        <v>199</v>
      </c>
      <c r="D15" s="47">
        <f t="shared" si="0"/>
        <v>2916</v>
      </c>
      <c r="E15" s="49">
        <v>3160</v>
      </c>
      <c r="F15" s="48">
        <v>1690</v>
      </c>
      <c r="G15" s="50">
        <f t="shared" si="1"/>
        <v>4850</v>
      </c>
      <c r="H15" s="49">
        <v>5857</v>
      </c>
      <c r="I15" s="48">
        <v>1909</v>
      </c>
      <c r="J15" s="48"/>
      <c r="K15" s="50">
        <f t="shared" si="4"/>
        <v>7766</v>
      </c>
    </row>
    <row r="16" spans="1:11" ht="13.5">
      <c r="A16" s="51">
        <v>5</v>
      </c>
      <c r="B16" s="47">
        <v>3373</v>
      </c>
      <c r="C16" s="48">
        <v>290</v>
      </c>
      <c r="D16" s="47">
        <v>3663</v>
      </c>
      <c r="E16" s="49">
        <v>2806</v>
      </c>
      <c r="F16" s="48">
        <v>1666</v>
      </c>
      <c r="G16" s="50">
        <f t="shared" si="1"/>
        <v>4472</v>
      </c>
      <c r="H16" s="49">
        <f t="shared" si="2"/>
        <v>6179</v>
      </c>
      <c r="I16" s="48">
        <f t="shared" si="3"/>
        <v>1956</v>
      </c>
      <c r="J16" s="48"/>
      <c r="K16" s="50">
        <f t="shared" si="4"/>
        <v>8135</v>
      </c>
    </row>
    <row r="17" spans="1:11" ht="13.5">
      <c r="A17" s="51">
        <v>6</v>
      </c>
      <c r="B17" s="47">
        <v>2575</v>
      </c>
      <c r="C17" s="48">
        <v>204</v>
      </c>
      <c r="D17" s="47">
        <f t="shared" si="0"/>
        <v>2779</v>
      </c>
      <c r="E17" s="49">
        <v>2763</v>
      </c>
      <c r="F17" s="48">
        <v>1858</v>
      </c>
      <c r="G17" s="50">
        <f t="shared" si="1"/>
        <v>4621</v>
      </c>
      <c r="H17" s="49">
        <f t="shared" si="2"/>
        <v>5338</v>
      </c>
      <c r="I17" s="48">
        <f t="shared" si="3"/>
        <v>2062</v>
      </c>
      <c r="J17" s="48"/>
      <c r="K17" s="50">
        <f t="shared" si="4"/>
        <v>7400</v>
      </c>
    </row>
    <row r="18" spans="1:11" ht="13.5">
      <c r="A18" s="51">
        <v>7</v>
      </c>
      <c r="B18" s="47">
        <v>2208</v>
      </c>
      <c r="C18" s="48">
        <v>158</v>
      </c>
      <c r="D18" s="47">
        <f t="shared" si="0"/>
        <v>2366</v>
      </c>
      <c r="E18" s="49">
        <v>1728</v>
      </c>
      <c r="F18" s="48">
        <v>1925</v>
      </c>
      <c r="G18" s="50">
        <f t="shared" si="1"/>
        <v>3653</v>
      </c>
      <c r="H18" s="49">
        <f t="shared" si="2"/>
        <v>3936</v>
      </c>
      <c r="I18" s="48">
        <f t="shared" si="3"/>
        <v>2083</v>
      </c>
      <c r="J18" s="48"/>
      <c r="K18" s="50">
        <f t="shared" si="4"/>
        <v>6019</v>
      </c>
    </row>
    <row r="19" spans="1:11" ht="13.5">
      <c r="A19" s="51">
        <v>8</v>
      </c>
      <c r="B19" s="47">
        <v>942</v>
      </c>
      <c r="C19" s="48">
        <v>58</v>
      </c>
      <c r="D19" s="47">
        <f t="shared" si="0"/>
        <v>1000</v>
      </c>
      <c r="E19" s="49">
        <v>1021</v>
      </c>
      <c r="F19" s="48">
        <v>341</v>
      </c>
      <c r="G19" s="50">
        <f t="shared" si="1"/>
        <v>1362</v>
      </c>
      <c r="H19" s="49">
        <f t="shared" si="2"/>
        <v>1963</v>
      </c>
      <c r="I19" s="48">
        <f t="shared" si="3"/>
        <v>399</v>
      </c>
      <c r="J19" s="48"/>
      <c r="K19" s="50">
        <f>H19+I19</f>
        <v>2362</v>
      </c>
    </row>
    <row r="20" spans="1:11" ht="13.5">
      <c r="A20" s="51">
        <v>9</v>
      </c>
      <c r="B20" s="52">
        <v>4414</v>
      </c>
      <c r="C20" s="48">
        <v>245</v>
      </c>
      <c r="D20" s="47">
        <f t="shared" si="0"/>
        <v>4659</v>
      </c>
      <c r="E20" s="52">
        <v>2119</v>
      </c>
      <c r="F20" s="48">
        <v>1108</v>
      </c>
      <c r="G20" s="53">
        <f t="shared" si="1"/>
        <v>3227</v>
      </c>
      <c r="H20" s="52">
        <f t="shared" si="2"/>
        <v>6533</v>
      </c>
      <c r="I20" s="48">
        <f t="shared" si="3"/>
        <v>1353</v>
      </c>
      <c r="J20" s="48">
        <v>1768</v>
      </c>
      <c r="K20" s="50">
        <f>SUM(H20:J20)</f>
        <v>9654</v>
      </c>
    </row>
    <row r="21" spans="1:11" ht="13.5">
      <c r="A21" s="51">
        <v>10</v>
      </c>
      <c r="B21" s="52">
        <v>3616</v>
      </c>
      <c r="C21" s="48">
        <v>155</v>
      </c>
      <c r="D21" s="47">
        <f t="shared" si="0"/>
        <v>3771</v>
      </c>
      <c r="E21" s="52">
        <v>2057</v>
      </c>
      <c r="F21" s="48">
        <v>1132</v>
      </c>
      <c r="G21" s="53">
        <f t="shared" si="1"/>
        <v>3189</v>
      </c>
      <c r="H21" s="52">
        <f t="shared" si="2"/>
        <v>5673</v>
      </c>
      <c r="I21" s="48">
        <f t="shared" si="3"/>
        <v>1287</v>
      </c>
      <c r="J21" s="48">
        <v>8377</v>
      </c>
      <c r="K21" s="50">
        <f>SUM(H21:J21)</f>
        <v>15337</v>
      </c>
    </row>
    <row r="22" spans="1:11" ht="13.5">
      <c r="A22" s="51">
        <v>11</v>
      </c>
      <c r="B22" s="52">
        <v>2806</v>
      </c>
      <c r="C22" s="48">
        <v>112</v>
      </c>
      <c r="D22" s="47">
        <v>2918</v>
      </c>
      <c r="E22" s="52">
        <v>3018</v>
      </c>
      <c r="F22" s="48">
        <v>1462</v>
      </c>
      <c r="G22" s="53">
        <f t="shared" si="1"/>
        <v>4480</v>
      </c>
      <c r="H22" s="52">
        <f t="shared" si="2"/>
        <v>5824</v>
      </c>
      <c r="I22" s="48">
        <f t="shared" si="3"/>
        <v>1574</v>
      </c>
      <c r="J22" s="48">
        <v>3546</v>
      </c>
      <c r="K22" s="50">
        <f aca="true" t="shared" si="5" ref="K22:K28">SUM(H22:J22)</f>
        <v>10944</v>
      </c>
    </row>
    <row r="23" spans="1:11" ht="13.5">
      <c r="A23" s="51">
        <v>12</v>
      </c>
      <c r="B23" s="52">
        <v>2646</v>
      </c>
      <c r="C23" s="48">
        <v>93</v>
      </c>
      <c r="D23" s="47">
        <f t="shared" si="0"/>
        <v>2739</v>
      </c>
      <c r="E23" s="52">
        <v>1543</v>
      </c>
      <c r="F23" s="48">
        <v>1054</v>
      </c>
      <c r="G23" s="53">
        <f t="shared" si="1"/>
        <v>2597</v>
      </c>
      <c r="H23" s="52">
        <f t="shared" si="2"/>
        <v>4189</v>
      </c>
      <c r="I23" s="48">
        <f t="shared" si="3"/>
        <v>1147</v>
      </c>
      <c r="J23" s="48">
        <v>3192</v>
      </c>
      <c r="K23" s="50">
        <f t="shared" si="5"/>
        <v>8528</v>
      </c>
    </row>
    <row r="24" spans="1:11" ht="13.5">
      <c r="A24" s="51">
        <v>13</v>
      </c>
      <c r="B24" s="52">
        <v>2219</v>
      </c>
      <c r="C24" s="48">
        <v>133</v>
      </c>
      <c r="D24" s="47">
        <f t="shared" si="0"/>
        <v>2352</v>
      </c>
      <c r="E24" s="52">
        <v>1799</v>
      </c>
      <c r="F24" s="48">
        <v>2075</v>
      </c>
      <c r="G24" s="50">
        <f t="shared" si="1"/>
        <v>3874</v>
      </c>
      <c r="H24" s="52">
        <f t="shared" si="2"/>
        <v>4018</v>
      </c>
      <c r="I24" s="48">
        <f t="shared" si="3"/>
        <v>2208</v>
      </c>
      <c r="J24" s="48">
        <v>2750</v>
      </c>
      <c r="K24" s="50">
        <f t="shared" si="5"/>
        <v>8976</v>
      </c>
    </row>
    <row r="25" spans="1:11" ht="13.5">
      <c r="A25" s="51">
        <v>14</v>
      </c>
      <c r="B25" s="52">
        <v>2495</v>
      </c>
      <c r="C25" s="48">
        <v>110</v>
      </c>
      <c r="D25" s="47">
        <f t="shared" si="0"/>
        <v>2605</v>
      </c>
      <c r="E25" s="52">
        <v>1862</v>
      </c>
      <c r="F25" s="48">
        <v>1401</v>
      </c>
      <c r="G25" s="53">
        <f t="shared" si="1"/>
        <v>3263</v>
      </c>
      <c r="H25" s="52">
        <f t="shared" si="2"/>
        <v>4357</v>
      </c>
      <c r="I25" s="48">
        <f t="shared" si="3"/>
        <v>1511</v>
      </c>
      <c r="J25" s="48">
        <v>3192</v>
      </c>
      <c r="K25" s="50">
        <f t="shared" si="5"/>
        <v>9060</v>
      </c>
    </row>
    <row r="26" spans="1:11" ht="13.5">
      <c r="A26" s="51">
        <v>15</v>
      </c>
      <c r="B26" s="52">
        <v>2400</v>
      </c>
      <c r="C26" s="48">
        <v>93</v>
      </c>
      <c r="D26" s="47">
        <f t="shared" si="0"/>
        <v>2493</v>
      </c>
      <c r="E26" s="52">
        <v>1839</v>
      </c>
      <c r="F26" s="48">
        <v>1118</v>
      </c>
      <c r="G26" s="53">
        <f t="shared" si="1"/>
        <v>2957</v>
      </c>
      <c r="H26" s="52">
        <f t="shared" si="2"/>
        <v>4239</v>
      </c>
      <c r="I26" s="48">
        <f t="shared" si="3"/>
        <v>1211</v>
      </c>
      <c r="J26" s="48">
        <v>2750</v>
      </c>
      <c r="K26" s="50">
        <f t="shared" si="5"/>
        <v>8200</v>
      </c>
    </row>
    <row r="27" spans="1:11" ht="13.5">
      <c r="A27" s="51">
        <v>16</v>
      </c>
      <c r="B27" s="52">
        <v>2384</v>
      </c>
      <c r="C27" s="48">
        <v>55</v>
      </c>
      <c r="D27" s="47">
        <f>B27+C27</f>
        <v>2439</v>
      </c>
      <c r="E27" s="52">
        <v>1621</v>
      </c>
      <c r="F27" s="48">
        <v>1321</v>
      </c>
      <c r="G27" s="53">
        <f>E27+F27</f>
        <v>2942</v>
      </c>
      <c r="H27" s="52">
        <f>B27+E27</f>
        <v>4005</v>
      </c>
      <c r="I27" s="48">
        <f>C27+F27</f>
        <v>1376</v>
      </c>
      <c r="J27" s="48">
        <v>8358</v>
      </c>
      <c r="K27" s="50">
        <f t="shared" si="5"/>
        <v>13739</v>
      </c>
    </row>
    <row r="28" spans="1:11" ht="13.5">
      <c r="A28" s="51">
        <v>17</v>
      </c>
      <c r="B28" s="52">
        <v>1892</v>
      </c>
      <c r="C28" s="48">
        <v>84</v>
      </c>
      <c r="D28" s="47">
        <f>B28+C28</f>
        <v>1976</v>
      </c>
      <c r="E28" s="52">
        <v>1605</v>
      </c>
      <c r="F28" s="48">
        <v>846</v>
      </c>
      <c r="G28" s="53">
        <f>E28+F28</f>
        <v>2451</v>
      </c>
      <c r="H28" s="52">
        <f>B28+E28</f>
        <v>3497</v>
      </c>
      <c r="I28" s="48">
        <f>C28+F28</f>
        <v>930</v>
      </c>
      <c r="J28" s="48">
        <v>2456</v>
      </c>
      <c r="K28" s="50">
        <f t="shared" si="5"/>
        <v>6883</v>
      </c>
    </row>
    <row r="29" spans="1:11" ht="14.25" thickBot="1">
      <c r="A29" s="54">
        <v>18</v>
      </c>
      <c r="B29" s="55">
        <v>1811</v>
      </c>
      <c r="C29" s="56">
        <v>68</v>
      </c>
      <c r="D29" s="57">
        <f>B29+C29</f>
        <v>1879</v>
      </c>
      <c r="E29" s="55">
        <v>2022</v>
      </c>
      <c r="F29" s="56">
        <v>1325</v>
      </c>
      <c r="G29" s="58">
        <f t="shared" si="1"/>
        <v>3347</v>
      </c>
      <c r="H29" s="55">
        <f t="shared" si="2"/>
        <v>3833</v>
      </c>
      <c r="I29" s="56">
        <f t="shared" si="3"/>
        <v>1393</v>
      </c>
      <c r="J29" s="56">
        <v>3051</v>
      </c>
      <c r="K29" s="59">
        <f>SUM(H29:J29)</f>
        <v>8277</v>
      </c>
    </row>
    <row r="30" spans="1:11" ht="13.5">
      <c r="A30" s="2" t="s">
        <v>108</v>
      </c>
      <c r="J30" s="2"/>
      <c r="K30" s="159" t="s">
        <v>50</v>
      </c>
    </row>
    <row r="31" ht="13.5">
      <c r="A31" s="2" t="s">
        <v>51</v>
      </c>
    </row>
    <row r="34" spans="1:11" ht="15" thickBot="1">
      <c r="A34" s="39" t="s">
        <v>52</v>
      </c>
      <c r="K34" s="168" t="s">
        <v>53</v>
      </c>
    </row>
    <row r="35" spans="1:11" ht="13.5">
      <c r="A35" s="187" t="s">
        <v>44</v>
      </c>
      <c r="B35" s="189" t="s">
        <v>54</v>
      </c>
      <c r="C35" s="190"/>
      <c r="D35" s="191"/>
      <c r="E35" s="189" t="s">
        <v>55</v>
      </c>
      <c r="F35" s="190"/>
      <c r="G35" s="191"/>
      <c r="H35" s="192" t="s">
        <v>57</v>
      </c>
      <c r="I35" s="193"/>
      <c r="J35" s="193"/>
      <c r="K35" s="194"/>
    </row>
    <row r="36" spans="1:11" ht="14.25" thickBot="1">
      <c r="A36" s="188"/>
      <c r="B36" s="71" t="s">
        <v>58</v>
      </c>
      <c r="C36" s="72" t="s">
        <v>59</v>
      </c>
      <c r="D36" s="73" t="s">
        <v>9</v>
      </c>
      <c r="E36" s="71" t="s">
        <v>58</v>
      </c>
      <c r="F36" s="72" t="s">
        <v>59</v>
      </c>
      <c r="G36" s="73" t="s">
        <v>9</v>
      </c>
      <c r="H36" s="71" t="s">
        <v>58</v>
      </c>
      <c r="I36" s="160" t="s">
        <v>59</v>
      </c>
      <c r="J36" s="163" t="s">
        <v>56</v>
      </c>
      <c r="K36" s="180" t="s">
        <v>9</v>
      </c>
    </row>
    <row r="37" spans="1:11" ht="13.5">
      <c r="A37" s="142" t="s">
        <v>60</v>
      </c>
      <c r="B37" s="150">
        <v>4414</v>
      </c>
      <c r="C37" s="151">
        <v>245</v>
      </c>
      <c r="D37" s="152">
        <f>SUM(B37:C37)</f>
        <v>4659</v>
      </c>
      <c r="E37" s="150">
        <v>2119</v>
      </c>
      <c r="F37" s="151">
        <v>1108</v>
      </c>
      <c r="G37" s="152">
        <f>SUM(E37:F37)</f>
        <v>3227</v>
      </c>
      <c r="H37" s="150">
        <f aca="true" t="shared" si="6" ref="H37:H46">SUM(B37+E37)</f>
        <v>6533</v>
      </c>
      <c r="I37" s="161">
        <f aca="true" t="shared" si="7" ref="I37:I46">SUM(C37+F37)</f>
        <v>1353</v>
      </c>
      <c r="J37" s="144">
        <v>1768</v>
      </c>
      <c r="K37" s="152">
        <f aca="true" t="shared" si="8" ref="K37:K46">SUM(D37+G37+J37)</f>
        <v>9654</v>
      </c>
    </row>
    <row r="38" spans="1:11" ht="13.5">
      <c r="A38" s="142">
        <v>10</v>
      </c>
      <c r="B38" s="143">
        <v>3616</v>
      </c>
      <c r="C38" s="144">
        <v>155</v>
      </c>
      <c r="D38" s="145">
        <f>SUM(B38:C38)</f>
        <v>3771</v>
      </c>
      <c r="E38" s="143">
        <v>2057</v>
      </c>
      <c r="F38" s="144">
        <v>1132</v>
      </c>
      <c r="G38" s="145">
        <f>SUM(E38:F38)</f>
        <v>3189</v>
      </c>
      <c r="H38" s="143">
        <f t="shared" si="6"/>
        <v>5673</v>
      </c>
      <c r="I38" s="158">
        <f t="shared" si="7"/>
        <v>1287</v>
      </c>
      <c r="J38" s="144">
        <v>3984</v>
      </c>
      <c r="K38" s="145">
        <f t="shared" si="8"/>
        <v>10944</v>
      </c>
    </row>
    <row r="39" spans="1:11" ht="13.5">
      <c r="A39" s="142">
        <v>11</v>
      </c>
      <c r="B39" s="143">
        <v>2806</v>
      </c>
      <c r="C39" s="144">
        <v>112</v>
      </c>
      <c r="D39" s="145">
        <f>SUM(B39:C39)</f>
        <v>2918</v>
      </c>
      <c r="E39" s="143">
        <v>3018</v>
      </c>
      <c r="F39" s="144">
        <v>1462</v>
      </c>
      <c r="G39" s="145">
        <f>SUM(E39:F39)</f>
        <v>4480</v>
      </c>
      <c r="H39" s="143">
        <f t="shared" si="6"/>
        <v>5824</v>
      </c>
      <c r="I39" s="158">
        <f t="shared" si="7"/>
        <v>1574</v>
      </c>
      <c r="J39" s="144">
        <v>4703</v>
      </c>
      <c r="K39" s="145">
        <f t="shared" si="8"/>
        <v>12101</v>
      </c>
    </row>
    <row r="40" spans="1:11" ht="13.5">
      <c r="A40" s="142">
        <v>12</v>
      </c>
      <c r="B40" s="143">
        <v>2646</v>
      </c>
      <c r="C40" s="144">
        <v>93</v>
      </c>
      <c r="D40" s="145">
        <f>SUM(B40:C40)</f>
        <v>2739</v>
      </c>
      <c r="E40" s="143">
        <v>1543</v>
      </c>
      <c r="F40" s="144">
        <v>1054</v>
      </c>
      <c r="G40" s="145">
        <f>SUM(E40:F40)</f>
        <v>2597</v>
      </c>
      <c r="H40" s="143">
        <f t="shared" si="6"/>
        <v>4189</v>
      </c>
      <c r="I40" s="158">
        <f t="shared" si="7"/>
        <v>1147</v>
      </c>
      <c r="J40" s="144">
        <v>8377</v>
      </c>
      <c r="K40" s="145">
        <f t="shared" si="8"/>
        <v>13713</v>
      </c>
    </row>
    <row r="41" spans="1:11" ht="13.5">
      <c r="A41" s="142">
        <v>13</v>
      </c>
      <c r="B41" s="143">
        <v>2219</v>
      </c>
      <c r="C41" s="144">
        <v>133</v>
      </c>
      <c r="D41" s="145">
        <f aca="true" t="shared" si="9" ref="D41:D46">SUM(B41:C41)</f>
        <v>2352</v>
      </c>
      <c r="E41" s="143">
        <v>1799</v>
      </c>
      <c r="F41" s="144">
        <v>2075</v>
      </c>
      <c r="G41" s="145">
        <v>3874</v>
      </c>
      <c r="H41" s="143">
        <f t="shared" si="6"/>
        <v>4018</v>
      </c>
      <c r="I41" s="158">
        <f t="shared" si="7"/>
        <v>2208</v>
      </c>
      <c r="J41" s="144">
        <v>3546</v>
      </c>
      <c r="K41" s="145">
        <f t="shared" si="8"/>
        <v>9772</v>
      </c>
    </row>
    <row r="42" spans="1:11" ht="13.5">
      <c r="A42" s="142">
        <v>14</v>
      </c>
      <c r="B42" s="143">
        <v>2495</v>
      </c>
      <c r="C42" s="144">
        <v>110</v>
      </c>
      <c r="D42" s="145">
        <f t="shared" si="9"/>
        <v>2605</v>
      </c>
      <c r="E42" s="143">
        <v>1862</v>
      </c>
      <c r="F42" s="144">
        <v>1401</v>
      </c>
      <c r="G42" s="145">
        <v>3263</v>
      </c>
      <c r="H42" s="143">
        <f t="shared" si="6"/>
        <v>4357</v>
      </c>
      <c r="I42" s="158">
        <f t="shared" si="7"/>
        <v>1511</v>
      </c>
      <c r="J42" s="144">
        <v>3192</v>
      </c>
      <c r="K42" s="145">
        <f t="shared" si="8"/>
        <v>9060</v>
      </c>
    </row>
    <row r="43" spans="1:11" ht="13.5">
      <c r="A43" s="142">
        <v>15</v>
      </c>
      <c r="B43" s="143">
        <v>2400</v>
      </c>
      <c r="C43" s="144">
        <v>93</v>
      </c>
      <c r="D43" s="145">
        <f t="shared" si="9"/>
        <v>2493</v>
      </c>
      <c r="E43" s="143">
        <v>1839</v>
      </c>
      <c r="F43" s="144">
        <v>1118</v>
      </c>
      <c r="G43" s="145">
        <f>SUM(E43:F43)</f>
        <v>2957</v>
      </c>
      <c r="H43" s="143">
        <f t="shared" si="6"/>
        <v>4239</v>
      </c>
      <c r="I43" s="158">
        <f t="shared" si="7"/>
        <v>1211</v>
      </c>
      <c r="J43" s="144">
        <v>2750</v>
      </c>
      <c r="K43" s="145">
        <f t="shared" si="8"/>
        <v>8200</v>
      </c>
    </row>
    <row r="44" spans="1:11" ht="13.5">
      <c r="A44" s="142">
        <v>16</v>
      </c>
      <c r="B44" s="143">
        <v>2322</v>
      </c>
      <c r="C44" s="144">
        <v>54</v>
      </c>
      <c r="D44" s="145">
        <f t="shared" si="9"/>
        <v>2376</v>
      </c>
      <c r="E44" s="143">
        <v>1596</v>
      </c>
      <c r="F44" s="144">
        <v>1287</v>
      </c>
      <c r="G44" s="145">
        <f>SUM(E44:F44)</f>
        <v>2883</v>
      </c>
      <c r="H44" s="143">
        <f t="shared" si="6"/>
        <v>3918</v>
      </c>
      <c r="I44" s="158">
        <f t="shared" si="7"/>
        <v>1341</v>
      </c>
      <c r="J44" s="144">
        <v>8302</v>
      </c>
      <c r="K44" s="145">
        <f t="shared" si="8"/>
        <v>13561</v>
      </c>
    </row>
    <row r="45" spans="1:11" ht="13.5">
      <c r="A45" s="142">
        <v>17</v>
      </c>
      <c r="B45" s="143">
        <v>1892</v>
      </c>
      <c r="C45" s="144">
        <v>84</v>
      </c>
      <c r="D45" s="145">
        <f t="shared" si="9"/>
        <v>1976</v>
      </c>
      <c r="E45" s="143">
        <v>1605</v>
      </c>
      <c r="F45" s="144">
        <v>846</v>
      </c>
      <c r="G45" s="145">
        <f>SUM(E45:F45)</f>
        <v>2451</v>
      </c>
      <c r="H45" s="143">
        <f t="shared" si="6"/>
        <v>3497</v>
      </c>
      <c r="I45" s="158">
        <f t="shared" si="7"/>
        <v>930</v>
      </c>
      <c r="J45" s="144">
        <v>2456</v>
      </c>
      <c r="K45" s="145">
        <f t="shared" si="8"/>
        <v>6883</v>
      </c>
    </row>
    <row r="46" spans="1:11" ht="14.25" thickBot="1">
      <c r="A46" s="41">
        <v>18</v>
      </c>
      <c r="B46" s="146">
        <v>1811</v>
      </c>
      <c r="C46" s="147">
        <v>68</v>
      </c>
      <c r="D46" s="148">
        <f t="shared" si="9"/>
        <v>1879</v>
      </c>
      <c r="E46" s="146">
        <v>2022</v>
      </c>
      <c r="F46" s="147">
        <v>1325</v>
      </c>
      <c r="G46" s="148">
        <f>SUM(E46:F46)</f>
        <v>3347</v>
      </c>
      <c r="H46" s="146">
        <f t="shared" si="6"/>
        <v>3833</v>
      </c>
      <c r="I46" s="162">
        <f t="shared" si="7"/>
        <v>1393</v>
      </c>
      <c r="J46" s="147">
        <v>3051</v>
      </c>
      <c r="K46" s="148">
        <f t="shared" si="8"/>
        <v>8277</v>
      </c>
    </row>
    <row r="47" spans="1:11" ht="13.5">
      <c r="A47" s="149"/>
      <c r="B47" s="141"/>
      <c r="C47" s="141"/>
      <c r="D47" s="141"/>
      <c r="E47" s="141"/>
      <c r="F47" s="141"/>
      <c r="G47" s="141"/>
      <c r="H47" s="141"/>
      <c r="I47" s="141"/>
      <c r="K47" s="168" t="s">
        <v>61</v>
      </c>
    </row>
    <row r="48" ht="13.5">
      <c r="A48" s="38"/>
    </row>
    <row r="49" ht="13.5">
      <c r="A49" s="38"/>
    </row>
  </sheetData>
  <sheetProtection/>
  <mergeCells count="7">
    <mergeCell ref="B4:D4"/>
    <mergeCell ref="E4:G4"/>
    <mergeCell ref="H4:K4"/>
    <mergeCell ref="A35:A36"/>
    <mergeCell ref="B35:D35"/>
    <mergeCell ref="E35:G35"/>
    <mergeCell ref="H35:K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&amp;L&amp;12観　光</oddHeader>
    <oddFooter>&amp;C44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E26"/>
  <sheetViews>
    <sheetView zoomScalePageLayoutView="0" workbookViewId="0" topLeftCell="A1">
      <selection activeCell="H14" sqref="H14"/>
    </sheetView>
  </sheetViews>
  <sheetFormatPr defaultColWidth="9.00390625" defaultRowHeight="13.5"/>
  <cols>
    <col min="2" max="5" width="10.625" style="0" customWidth="1"/>
    <col min="6" max="10" width="12.625" style="0" customWidth="1"/>
  </cols>
  <sheetData>
    <row r="1" ht="17.25">
      <c r="A1" s="1" t="s">
        <v>104</v>
      </c>
    </row>
    <row r="2" ht="17.25">
      <c r="A2" s="1"/>
    </row>
    <row r="3" ht="14.25" thickBot="1">
      <c r="E3" s="169" t="s">
        <v>63</v>
      </c>
    </row>
    <row r="4" spans="1:5" ht="14.25" thickBot="1">
      <c r="A4" s="60"/>
      <c r="B4" s="61" t="s">
        <v>64</v>
      </c>
      <c r="C4" s="62" t="s">
        <v>65</v>
      </c>
      <c r="D4" s="61" t="s">
        <v>66</v>
      </c>
      <c r="E4" s="63" t="s">
        <v>67</v>
      </c>
    </row>
    <row r="5" spans="1:5" ht="13.5">
      <c r="A5" s="64" t="s">
        <v>68</v>
      </c>
      <c r="B5" s="65">
        <v>137</v>
      </c>
      <c r="C5" s="66">
        <v>48</v>
      </c>
      <c r="D5" s="65">
        <v>369</v>
      </c>
      <c r="E5" s="67">
        <v>43</v>
      </c>
    </row>
    <row r="6" spans="1:5" ht="13.5">
      <c r="A6" s="10">
        <v>62</v>
      </c>
      <c r="B6" s="65">
        <v>78</v>
      </c>
      <c r="C6" s="66">
        <v>42</v>
      </c>
      <c r="D6" s="65">
        <v>347</v>
      </c>
      <c r="E6" s="67">
        <v>51</v>
      </c>
    </row>
    <row r="7" spans="1:5" ht="13.5">
      <c r="A7" s="10">
        <v>63</v>
      </c>
      <c r="B7" s="65">
        <v>107</v>
      </c>
      <c r="C7" s="66">
        <v>39</v>
      </c>
      <c r="D7" s="65">
        <v>304</v>
      </c>
      <c r="E7" s="67">
        <v>31</v>
      </c>
    </row>
    <row r="8" spans="1:5" ht="13.5">
      <c r="A8" s="6" t="s">
        <v>12</v>
      </c>
      <c r="B8" s="65">
        <v>145</v>
      </c>
      <c r="C8" s="66">
        <v>50</v>
      </c>
      <c r="D8" s="65">
        <v>283</v>
      </c>
      <c r="E8" s="67">
        <v>37</v>
      </c>
    </row>
    <row r="9" spans="1:5" ht="13.5">
      <c r="A9" s="10">
        <v>2</v>
      </c>
      <c r="B9" s="65">
        <v>122</v>
      </c>
      <c r="C9" s="66">
        <v>37</v>
      </c>
      <c r="D9" s="65">
        <v>364</v>
      </c>
      <c r="E9" s="67">
        <v>34</v>
      </c>
    </row>
    <row r="10" spans="1:5" ht="13.5">
      <c r="A10" s="10">
        <v>3</v>
      </c>
      <c r="B10" s="65">
        <v>148</v>
      </c>
      <c r="C10" s="66">
        <v>35</v>
      </c>
      <c r="D10" s="65">
        <v>241</v>
      </c>
      <c r="E10" s="67">
        <v>47</v>
      </c>
    </row>
    <row r="11" spans="1:5" ht="13.5">
      <c r="A11" s="10">
        <v>4</v>
      </c>
      <c r="B11" s="65">
        <v>122</v>
      </c>
      <c r="C11" s="66">
        <v>36</v>
      </c>
      <c r="D11" s="65">
        <v>290</v>
      </c>
      <c r="E11" s="67">
        <v>29</v>
      </c>
    </row>
    <row r="12" spans="1:5" ht="13.5">
      <c r="A12" s="10">
        <v>5</v>
      </c>
      <c r="B12" s="65">
        <v>151</v>
      </c>
      <c r="C12" s="66">
        <v>37</v>
      </c>
      <c r="D12" s="65">
        <v>133</v>
      </c>
      <c r="E12" s="67">
        <v>37</v>
      </c>
    </row>
    <row r="13" spans="1:5" ht="13.5">
      <c r="A13" s="10">
        <v>6</v>
      </c>
      <c r="B13" s="65">
        <v>125</v>
      </c>
      <c r="C13" s="66">
        <v>31</v>
      </c>
      <c r="D13" s="65">
        <v>292</v>
      </c>
      <c r="E13" s="67">
        <v>38</v>
      </c>
    </row>
    <row r="14" spans="1:5" ht="13.5">
      <c r="A14" s="10">
        <v>7</v>
      </c>
      <c r="B14" s="65">
        <v>143</v>
      </c>
      <c r="C14" s="66">
        <v>28</v>
      </c>
      <c r="D14" s="65">
        <v>226</v>
      </c>
      <c r="E14" s="67">
        <v>24</v>
      </c>
    </row>
    <row r="15" spans="1:5" ht="13.5">
      <c r="A15" s="10">
        <v>8</v>
      </c>
      <c r="B15" s="65">
        <v>128</v>
      </c>
      <c r="C15" s="66">
        <v>27</v>
      </c>
      <c r="D15" s="65">
        <v>191</v>
      </c>
      <c r="E15" s="67">
        <v>58</v>
      </c>
    </row>
    <row r="16" spans="1:5" ht="13.5">
      <c r="A16" s="10">
        <v>9</v>
      </c>
      <c r="B16" s="65">
        <v>132</v>
      </c>
      <c r="C16" s="66">
        <v>22</v>
      </c>
      <c r="D16" s="66">
        <v>180</v>
      </c>
      <c r="E16" s="68">
        <v>60</v>
      </c>
    </row>
    <row r="17" spans="1:5" ht="13.5">
      <c r="A17" s="10">
        <v>10</v>
      </c>
      <c r="B17" s="69">
        <v>154</v>
      </c>
      <c r="C17" s="66">
        <v>22</v>
      </c>
      <c r="D17" s="66">
        <v>132</v>
      </c>
      <c r="E17" s="67">
        <v>64</v>
      </c>
    </row>
    <row r="18" spans="1:5" ht="13.5">
      <c r="A18" s="10">
        <v>11</v>
      </c>
      <c r="B18" s="69">
        <v>132</v>
      </c>
      <c r="C18" s="66">
        <v>22</v>
      </c>
      <c r="D18" s="66">
        <v>142</v>
      </c>
      <c r="E18" s="67">
        <v>68</v>
      </c>
    </row>
    <row r="19" spans="1:5" ht="13.5">
      <c r="A19" s="10">
        <v>12</v>
      </c>
      <c r="B19" s="69">
        <v>148</v>
      </c>
      <c r="C19" s="66">
        <v>26</v>
      </c>
      <c r="D19" s="66">
        <v>164</v>
      </c>
      <c r="E19" s="67">
        <v>49</v>
      </c>
    </row>
    <row r="20" spans="1:5" ht="13.5">
      <c r="A20" s="10">
        <v>13</v>
      </c>
      <c r="B20" s="69">
        <v>174</v>
      </c>
      <c r="C20" s="66">
        <v>22</v>
      </c>
      <c r="D20" s="66">
        <v>153</v>
      </c>
      <c r="E20" s="67">
        <v>57</v>
      </c>
    </row>
    <row r="21" spans="1:5" ht="13.5">
      <c r="A21" s="10">
        <v>14</v>
      </c>
      <c r="B21" s="69">
        <v>131</v>
      </c>
      <c r="C21" s="66">
        <v>24</v>
      </c>
      <c r="D21" s="66">
        <v>134</v>
      </c>
      <c r="E21" s="67">
        <v>57</v>
      </c>
    </row>
    <row r="22" spans="1:5" ht="13.5">
      <c r="A22" s="10">
        <v>15</v>
      </c>
      <c r="B22" s="69">
        <v>171</v>
      </c>
      <c r="C22" s="66">
        <v>25</v>
      </c>
      <c r="D22" s="66">
        <v>86</v>
      </c>
      <c r="E22" s="67">
        <v>57</v>
      </c>
    </row>
    <row r="23" spans="1:5" ht="13.5">
      <c r="A23" s="10">
        <v>16</v>
      </c>
      <c r="B23" s="69">
        <v>147</v>
      </c>
      <c r="C23" s="66">
        <v>37</v>
      </c>
      <c r="D23" s="66">
        <v>127</v>
      </c>
      <c r="E23" s="67">
        <v>65</v>
      </c>
    </row>
    <row r="24" spans="1:5" ht="13.5">
      <c r="A24" s="10">
        <v>17</v>
      </c>
      <c r="B24" s="69">
        <v>129</v>
      </c>
      <c r="C24" s="66">
        <v>39</v>
      </c>
      <c r="D24" s="66">
        <v>113</v>
      </c>
      <c r="E24" s="67">
        <v>63</v>
      </c>
    </row>
    <row r="25" spans="1:5" ht="14.25" thickBot="1">
      <c r="A25" s="70">
        <v>18</v>
      </c>
      <c r="B25" s="71">
        <v>162</v>
      </c>
      <c r="C25" s="72">
        <v>33</v>
      </c>
      <c r="D25" s="72">
        <v>105</v>
      </c>
      <c r="E25" s="73">
        <v>69</v>
      </c>
    </row>
    <row r="26" ht="13.5">
      <c r="E26" s="159" t="s">
        <v>69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&amp;R&amp;12観　光</oddHeader>
    <oddFooter>&amp;C45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122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7.25390625" style="0" customWidth="1"/>
    <col min="2" max="2" width="4.00390625" style="85" bestFit="1" customWidth="1"/>
  </cols>
  <sheetData>
    <row r="1" spans="1:14" ht="19.5" customHeight="1">
      <c r="A1" s="1" t="s">
        <v>105</v>
      </c>
      <c r="K1" s="195"/>
      <c r="M1" s="82"/>
      <c r="N1" s="82"/>
    </row>
    <row r="2" spans="1:14" ht="9.75" customHeight="1" thickBot="1">
      <c r="A2" s="1"/>
      <c r="K2" s="196"/>
      <c r="M2" s="82"/>
      <c r="N2" s="82"/>
    </row>
    <row r="3" spans="1:14" ht="24" customHeight="1" thickBot="1">
      <c r="A3" s="74"/>
      <c r="B3" s="86"/>
      <c r="C3" s="97" t="s">
        <v>1</v>
      </c>
      <c r="D3" s="98" t="s">
        <v>2</v>
      </c>
      <c r="E3" s="97" t="s">
        <v>3</v>
      </c>
      <c r="F3" s="98" t="s">
        <v>4</v>
      </c>
      <c r="G3" s="98" t="s">
        <v>5</v>
      </c>
      <c r="H3" s="97" t="s">
        <v>6</v>
      </c>
      <c r="I3" s="94" t="s">
        <v>85</v>
      </c>
      <c r="J3" s="99" t="s">
        <v>70</v>
      </c>
      <c r="K3" s="100" t="s">
        <v>9</v>
      </c>
      <c r="M3" s="96"/>
      <c r="N3" s="82"/>
    </row>
    <row r="4" spans="1:14" ht="14.25" thickTop="1">
      <c r="A4" s="75"/>
      <c r="B4" s="87" t="s">
        <v>71</v>
      </c>
      <c r="C4" s="101">
        <v>216735</v>
      </c>
      <c r="D4" s="9">
        <v>16130</v>
      </c>
      <c r="E4" s="101">
        <v>1545</v>
      </c>
      <c r="F4" s="9">
        <v>29159</v>
      </c>
      <c r="G4" s="9">
        <v>117435</v>
      </c>
      <c r="H4" s="101">
        <v>7349</v>
      </c>
      <c r="I4" s="170">
        <v>-839</v>
      </c>
      <c r="J4" s="9" t="s">
        <v>11</v>
      </c>
      <c r="K4" s="171">
        <f>C4+D4+E4+F4+G4+H4-I4</f>
        <v>389192</v>
      </c>
      <c r="M4" s="76"/>
      <c r="N4" s="82"/>
    </row>
    <row r="5" spans="1:14" ht="13.5">
      <c r="A5" s="84" t="s">
        <v>68</v>
      </c>
      <c r="B5" s="88" t="s">
        <v>72</v>
      </c>
      <c r="C5" s="101">
        <v>17012</v>
      </c>
      <c r="D5" s="9">
        <v>0</v>
      </c>
      <c r="E5" s="101">
        <v>7940</v>
      </c>
      <c r="F5" s="9">
        <v>1440</v>
      </c>
      <c r="G5" s="9">
        <v>970</v>
      </c>
      <c r="H5" s="101">
        <v>4061</v>
      </c>
      <c r="I5" s="170">
        <v>0</v>
      </c>
      <c r="J5" s="9" t="s">
        <v>11</v>
      </c>
      <c r="K5" s="171">
        <f aca="true" t="shared" si="0" ref="K5:K38">C5+D5+E5+F5+G5+H5-I5</f>
        <v>31423</v>
      </c>
      <c r="M5" s="76"/>
      <c r="N5" s="82"/>
    </row>
    <row r="6" spans="1:14" ht="13.5">
      <c r="A6" s="75"/>
      <c r="B6" s="88" t="s">
        <v>73</v>
      </c>
      <c r="C6" s="101">
        <v>47280</v>
      </c>
      <c r="D6" s="9">
        <v>1691</v>
      </c>
      <c r="E6" s="101">
        <v>5225</v>
      </c>
      <c r="F6" s="9">
        <v>8800</v>
      </c>
      <c r="G6" s="9">
        <v>24432</v>
      </c>
      <c r="H6" s="101">
        <v>8891</v>
      </c>
      <c r="I6" s="170">
        <v>-1955</v>
      </c>
      <c r="J6" s="9" t="s">
        <v>11</v>
      </c>
      <c r="K6" s="171">
        <f>C6+D6+E6+F6+G6+H6-I6</f>
        <v>98274</v>
      </c>
      <c r="M6" s="76"/>
      <c r="N6" s="82"/>
    </row>
    <row r="7" spans="1:14" ht="13.5">
      <c r="A7" s="75"/>
      <c r="B7" s="88" t="s">
        <v>74</v>
      </c>
      <c r="C7" s="101">
        <v>62514</v>
      </c>
      <c r="D7" s="9">
        <v>1415</v>
      </c>
      <c r="E7" s="101">
        <v>2280</v>
      </c>
      <c r="F7" s="9">
        <v>9805</v>
      </c>
      <c r="G7" s="9">
        <v>62370</v>
      </c>
      <c r="H7" s="101">
        <v>2524</v>
      </c>
      <c r="I7" s="170">
        <v>-576</v>
      </c>
      <c r="J7" s="9" t="s">
        <v>11</v>
      </c>
      <c r="K7" s="171">
        <f t="shared" si="0"/>
        <v>141484</v>
      </c>
      <c r="M7" s="76"/>
      <c r="N7" s="82"/>
    </row>
    <row r="8" spans="1:14" ht="14.25" thickBot="1">
      <c r="A8" s="77"/>
      <c r="B8" s="89" t="s">
        <v>9</v>
      </c>
      <c r="C8" s="172">
        <v>343541</v>
      </c>
      <c r="D8" s="122">
        <v>19236</v>
      </c>
      <c r="E8" s="172">
        <v>16990</v>
      </c>
      <c r="F8" s="122">
        <v>49204</v>
      </c>
      <c r="G8" s="122">
        <v>205207</v>
      </c>
      <c r="H8" s="172">
        <v>22825</v>
      </c>
      <c r="I8" s="173">
        <v>-3370</v>
      </c>
      <c r="J8" s="122" t="s">
        <v>11</v>
      </c>
      <c r="K8" s="174">
        <f t="shared" si="0"/>
        <v>660373</v>
      </c>
      <c r="M8" s="76"/>
      <c r="N8" s="82"/>
    </row>
    <row r="9" spans="1:14" ht="13.5">
      <c r="A9" s="75"/>
      <c r="B9" s="88" t="s">
        <v>71</v>
      </c>
      <c r="C9" s="101">
        <v>239931</v>
      </c>
      <c r="D9" s="9">
        <v>15881</v>
      </c>
      <c r="E9" s="101">
        <v>1652</v>
      </c>
      <c r="F9" s="9">
        <v>35911</v>
      </c>
      <c r="G9" s="9">
        <v>120026</v>
      </c>
      <c r="H9" s="101">
        <v>7333</v>
      </c>
      <c r="I9" s="170">
        <v>-812</v>
      </c>
      <c r="J9" s="9" t="s">
        <v>11</v>
      </c>
      <c r="K9" s="171">
        <f t="shared" si="0"/>
        <v>421546</v>
      </c>
      <c r="M9" s="76"/>
      <c r="N9" s="82"/>
    </row>
    <row r="10" spans="1:14" ht="13.5">
      <c r="A10" s="78" t="s">
        <v>83</v>
      </c>
      <c r="B10" s="88" t="s">
        <v>72</v>
      </c>
      <c r="C10" s="101">
        <v>17600</v>
      </c>
      <c r="D10" s="9">
        <v>0</v>
      </c>
      <c r="E10" s="101">
        <v>9276</v>
      </c>
      <c r="F10" s="9">
        <v>1655</v>
      </c>
      <c r="G10" s="9">
        <v>1139</v>
      </c>
      <c r="H10" s="101">
        <v>4200</v>
      </c>
      <c r="I10" s="170">
        <v>0</v>
      </c>
      <c r="J10" s="9" t="s">
        <v>11</v>
      </c>
      <c r="K10" s="171">
        <f t="shared" si="0"/>
        <v>33870</v>
      </c>
      <c r="M10" s="76"/>
      <c r="N10" s="82"/>
    </row>
    <row r="11" spans="1:14" ht="13.5">
      <c r="A11" s="79"/>
      <c r="B11" s="88" t="s">
        <v>73</v>
      </c>
      <c r="C11" s="101">
        <v>50234</v>
      </c>
      <c r="D11" s="9">
        <v>1802</v>
      </c>
      <c r="E11" s="101">
        <v>6041</v>
      </c>
      <c r="F11" s="9">
        <v>10791</v>
      </c>
      <c r="G11" s="9">
        <v>25709</v>
      </c>
      <c r="H11" s="101">
        <v>9619</v>
      </c>
      <c r="I11" s="170">
        <v>-2087</v>
      </c>
      <c r="J11" s="9" t="s">
        <v>11</v>
      </c>
      <c r="K11" s="171">
        <f t="shared" si="0"/>
        <v>106283</v>
      </c>
      <c r="M11" s="76"/>
      <c r="N11" s="82"/>
    </row>
    <row r="12" spans="1:14" ht="13.5">
      <c r="A12" s="79"/>
      <c r="B12" s="88" t="s">
        <v>74</v>
      </c>
      <c r="C12" s="101">
        <v>81505</v>
      </c>
      <c r="D12" s="9">
        <v>1335</v>
      </c>
      <c r="E12" s="101">
        <v>2464</v>
      </c>
      <c r="F12" s="9">
        <v>10825</v>
      </c>
      <c r="G12" s="9">
        <v>60226</v>
      </c>
      <c r="H12" s="101">
        <v>2322</v>
      </c>
      <c r="I12" s="170">
        <v>-576</v>
      </c>
      <c r="J12" s="9" t="s">
        <v>11</v>
      </c>
      <c r="K12" s="171">
        <f t="shared" si="0"/>
        <v>159253</v>
      </c>
      <c r="M12" s="76"/>
      <c r="N12" s="82"/>
    </row>
    <row r="13" spans="1:14" ht="14.25" thickBot="1">
      <c r="A13" s="80"/>
      <c r="B13" s="89" t="s">
        <v>9</v>
      </c>
      <c r="C13" s="172">
        <v>389270</v>
      </c>
      <c r="D13" s="122">
        <v>19018</v>
      </c>
      <c r="E13" s="172">
        <v>19433</v>
      </c>
      <c r="F13" s="122">
        <v>59182</v>
      </c>
      <c r="G13" s="122">
        <v>207100</v>
      </c>
      <c r="H13" s="172">
        <v>23474</v>
      </c>
      <c r="I13" s="173">
        <v>-3475</v>
      </c>
      <c r="J13" s="122" t="s">
        <v>11</v>
      </c>
      <c r="K13" s="174">
        <f t="shared" si="0"/>
        <v>720952</v>
      </c>
      <c r="M13" s="76"/>
      <c r="N13" s="82"/>
    </row>
    <row r="14" spans="1:14" ht="13.5">
      <c r="A14" s="79"/>
      <c r="B14" s="88" t="s">
        <v>71</v>
      </c>
      <c r="C14" s="101">
        <v>353230</v>
      </c>
      <c r="D14" s="9">
        <v>18571</v>
      </c>
      <c r="E14" s="101">
        <v>1872</v>
      </c>
      <c r="F14" s="9">
        <v>42395</v>
      </c>
      <c r="G14" s="9">
        <v>154700</v>
      </c>
      <c r="H14" s="101">
        <v>8120</v>
      </c>
      <c r="I14" s="170">
        <v>-916</v>
      </c>
      <c r="J14" s="9" t="s">
        <v>11</v>
      </c>
      <c r="K14" s="171">
        <f t="shared" si="0"/>
        <v>579804</v>
      </c>
      <c r="M14" s="76"/>
      <c r="N14" s="82"/>
    </row>
    <row r="15" spans="1:14" ht="13.5">
      <c r="A15" s="78" t="s">
        <v>84</v>
      </c>
      <c r="B15" s="88" t="s">
        <v>72</v>
      </c>
      <c r="C15" s="101">
        <v>17836</v>
      </c>
      <c r="D15" s="9">
        <v>0</v>
      </c>
      <c r="E15" s="101">
        <v>8422</v>
      </c>
      <c r="F15" s="9">
        <v>2040</v>
      </c>
      <c r="G15" s="9">
        <v>1236</v>
      </c>
      <c r="H15" s="101">
        <v>4275</v>
      </c>
      <c r="I15" s="170">
        <v>0</v>
      </c>
      <c r="J15" s="9" t="s">
        <v>11</v>
      </c>
      <c r="K15" s="171">
        <f t="shared" si="0"/>
        <v>33809</v>
      </c>
      <c r="M15" s="76"/>
      <c r="N15" s="82"/>
    </row>
    <row r="16" spans="1:14" ht="13.5">
      <c r="A16" s="79"/>
      <c r="B16" s="88" t="s">
        <v>73</v>
      </c>
      <c r="C16" s="101">
        <v>47604</v>
      </c>
      <c r="D16" s="9">
        <v>1802</v>
      </c>
      <c r="E16" s="101">
        <v>5765</v>
      </c>
      <c r="F16" s="9">
        <v>11396</v>
      </c>
      <c r="G16" s="9">
        <v>22298</v>
      </c>
      <c r="H16" s="101">
        <v>8664</v>
      </c>
      <c r="I16" s="170">
        <v>-2087</v>
      </c>
      <c r="J16" s="9" t="s">
        <v>11</v>
      </c>
      <c r="K16" s="171">
        <f t="shared" si="0"/>
        <v>99616</v>
      </c>
      <c r="M16" s="76"/>
      <c r="N16" s="82"/>
    </row>
    <row r="17" spans="1:14" ht="13.5">
      <c r="A17" s="79"/>
      <c r="B17" s="88" t="s">
        <v>74</v>
      </c>
      <c r="C17" s="101">
        <v>102110</v>
      </c>
      <c r="D17" s="9">
        <v>1492</v>
      </c>
      <c r="E17" s="101">
        <v>2545</v>
      </c>
      <c r="F17" s="9">
        <v>12427</v>
      </c>
      <c r="G17" s="9">
        <v>55433</v>
      </c>
      <c r="H17" s="101">
        <v>2524</v>
      </c>
      <c r="I17" s="170">
        <v>-576</v>
      </c>
      <c r="J17" s="9" t="s">
        <v>11</v>
      </c>
      <c r="K17" s="171">
        <f t="shared" si="0"/>
        <v>177107</v>
      </c>
      <c r="M17" s="76"/>
      <c r="N17" s="82"/>
    </row>
    <row r="18" spans="1:14" ht="14.25" thickBot="1">
      <c r="A18" s="80"/>
      <c r="B18" s="89" t="s">
        <v>9</v>
      </c>
      <c r="C18" s="172">
        <v>520780</v>
      </c>
      <c r="D18" s="122">
        <v>21865</v>
      </c>
      <c r="E18" s="172">
        <v>18604</v>
      </c>
      <c r="F18" s="122">
        <v>68258</v>
      </c>
      <c r="G18" s="122">
        <v>233667</v>
      </c>
      <c r="H18" s="172">
        <v>23583</v>
      </c>
      <c r="I18" s="173">
        <v>-3579</v>
      </c>
      <c r="J18" s="122" t="s">
        <v>11</v>
      </c>
      <c r="K18" s="174">
        <f t="shared" si="0"/>
        <v>890336</v>
      </c>
      <c r="M18" s="76"/>
      <c r="N18" s="82"/>
    </row>
    <row r="19" spans="1:14" ht="13.5">
      <c r="A19" s="75"/>
      <c r="B19" s="88" t="s">
        <v>71</v>
      </c>
      <c r="C19" s="101">
        <v>469214</v>
      </c>
      <c r="D19" s="9">
        <v>18479</v>
      </c>
      <c r="E19" s="101">
        <v>1804</v>
      </c>
      <c r="F19" s="9">
        <v>63294</v>
      </c>
      <c r="G19" s="9">
        <v>193161</v>
      </c>
      <c r="H19" s="101">
        <v>8190</v>
      </c>
      <c r="I19" s="170">
        <v>-916</v>
      </c>
      <c r="J19" s="9" t="s">
        <v>11</v>
      </c>
      <c r="K19" s="171">
        <f t="shared" si="0"/>
        <v>755058</v>
      </c>
      <c r="M19" s="76"/>
      <c r="N19" s="82"/>
    </row>
    <row r="20" spans="1:14" ht="13.5">
      <c r="A20" s="84" t="s">
        <v>12</v>
      </c>
      <c r="B20" s="88" t="s">
        <v>72</v>
      </c>
      <c r="C20" s="101">
        <v>21414</v>
      </c>
      <c r="D20" s="9">
        <v>0</v>
      </c>
      <c r="E20" s="101">
        <v>8572</v>
      </c>
      <c r="F20" s="9">
        <v>2395</v>
      </c>
      <c r="G20" s="9">
        <v>1328</v>
      </c>
      <c r="H20" s="101">
        <v>4175</v>
      </c>
      <c r="I20" s="170">
        <v>0</v>
      </c>
      <c r="J20" s="9" t="s">
        <v>11</v>
      </c>
      <c r="K20" s="171">
        <f t="shared" si="0"/>
        <v>37884</v>
      </c>
      <c r="M20" s="76"/>
      <c r="N20" s="82"/>
    </row>
    <row r="21" spans="1:14" ht="13.5">
      <c r="A21" s="75"/>
      <c r="B21" s="88" t="s">
        <v>73</v>
      </c>
      <c r="C21" s="101">
        <v>45890</v>
      </c>
      <c r="D21" s="9">
        <v>1839</v>
      </c>
      <c r="E21" s="101">
        <v>6073</v>
      </c>
      <c r="F21" s="9">
        <v>11666</v>
      </c>
      <c r="G21" s="9">
        <v>23139</v>
      </c>
      <c r="H21" s="101">
        <v>7939</v>
      </c>
      <c r="I21" s="170">
        <v>-2144</v>
      </c>
      <c r="J21" s="9" t="s">
        <v>11</v>
      </c>
      <c r="K21" s="171">
        <f>C21+D21+E21+F21+G21+H21-I21</f>
        <v>98690</v>
      </c>
      <c r="M21" s="76"/>
      <c r="N21" s="82"/>
    </row>
    <row r="22" spans="1:14" ht="13.5">
      <c r="A22" s="75"/>
      <c r="B22" s="88" t="s">
        <v>74</v>
      </c>
      <c r="C22" s="101">
        <v>116247</v>
      </c>
      <c r="D22" s="9">
        <v>1581</v>
      </c>
      <c r="E22" s="101">
        <v>2787</v>
      </c>
      <c r="F22" s="9">
        <v>14348</v>
      </c>
      <c r="G22" s="9">
        <v>59600</v>
      </c>
      <c r="H22" s="101">
        <v>2336</v>
      </c>
      <c r="I22" s="170">
        <v>-594</v>
      </c>
      <c r="J22" s="9" t="s">
        <v>11</v>
      </c>
      <c r="K22" s="171">
        <f t="shared" si="0"/>
        <v>197493</v>
      </c>
      <c r="M22" s="76"/>
      <c r="N22" s="82"/>
    </row>
    <row r="23" spans="1:14" ht="14.25" thickBot="1">
      <c r="A23" s="77"/>
      <c r="B23" s="89" t="s">
        <v>9</v>
      </c>
      <c r="C23" s="172">
        <v>652765</v>
      </c>
      <c r="D23" s="122">
        <v>21899</v>
      </c>
      <c r="E23" s="172">
        <v>19236</v>
      </c>
      <c r="F23" s="122">
        <v>91703</v>
      </c>
      <c r="G23" s="122">
        <v>277228</v>
      </c>
      <c r="H23" s="172">
        <v>22640</v>
      </c>
      <c r="I23" s="173">
        <v>-3654</v>
      </c>
      <c r="J23" s="122" t="s">
        <v>11</v>
      </c>
      <c r="K23" s="174">
        <f t="shared" si="0"/>
        <v>1089125</v>
      </c>
      <c r="M23" s="76"/>
      <c r="N23" s="82"/>
    </row>
    <row r="24" spans="1:14" ht="13.5">
      <c r="A24" s="75"/>
      <c r="B24" s="88" t="s">
        <v>71</v>
      </c>
      <c r="C24" s="101">
        <v>536325</v>
      </c>
      <c r="D24" s="9">
        <v>18980</v>
      </c>
      <c r="E24" s="101">
        <v>2384</v>
      </c>
      <c r="F24" s="9">
        <v>58986</v>
      </c>
      <c r="G24" s="9">
        <v>211712</v>
      </c>
      <c r="H24" s="101">
        <v>8689</v>
      </c>
      <c r="I24" s="170">
        <v>-940</v>
      </c>
      <c r="J24" s="9" t="s">
        <v>11</v>
      </c>
      <c r="K24" s="171">
        <f t="shared" si="0"/>
        <v>838016</v>
      </c>
      <c r="M24" s="76"/>
      <c r="N24" s="82"/>
    </row>
    <row r="25" spans="1:14" ht="13.5">
      <c r="A25" s="78" t="s">
        <v>75</v>
      </c>
      <c r="B25" s="88" t="s">
        <v>72</v>
      </c>
      <c r="C25" s="101">
        <v>20725</v>
      </c>
      <c r="D25" s="9">
        <v>0</v>
      </c>
      <c r="E25" s="101">
        <v>8782</v>
      </c>
      <c r="F25" s="9">
        <v>2490</v>
      </c>
      <c r="G25" s="9">
        <v>1455</v>
      </c>
      <c r="H25" s="101">
        <v>4410</v>
      </c>
      <c r="I25" s="170">
        <v>0</v>
      </c>
      <c r="J25" s="9" t="s">
        <v>11</v>
      </c>
      <c r="K25" s="171">
        <f t="shared" si="0"/>
        <v>37862</v>
      </c>
      <c r="M25" s="76"/>
      <c r="N25" s="82"/>
    </row>
    <row r="26" spans="1:14" ht="13.5">
      <c r="A26" s="79"/>
      <c r="B26" s="88" t="s">
        <v>73</v>
      </c>
      <c r="C26" s="101">
        <v>46020</v>
      </c>
      <c r="D26" s="9">
        <v>2225</v>
      </c>
      <c r="E26" s="101">
        <v>5918</v>
      </c>
      <c r="F26" s="9">
        <v>13050</v>
      </c>
      <c r="G26" s="9">
        <v>23332</v>
      </c>
      <c r="H26" s="101">
        <v>7812</v>
      </c>
      <c r="I26" s="170">
        <v>-2144</v>
      </c>
      <c r="J26" s="9" t="s">
        <v>11</v>
      </c>
      <c r="K26" s="171">
        <f t="shared" si="0"/>
        <v>100501</v>
      </c>
      <c r="M26" s="76"/>
      <c r="N26" s="82"/>
    </row>
    <row r="27" spans="1:14" ht="13.5">
      <c r="A27" s="79"/>
      <c r="B27" s="88" t="s">
        <v>74</v>
      </c>
      <c r="C27" s="101">
        <v>78358</v>
      </c>
      <c r="D27" s="9">
        <v>877</v>
      </c>
      <c r="E27" s="101">
        <v>2239</v>
      </c>
      <c r="F27" s="9">
        <v>12222</v>
      </c>
      <c r="G27" s="9">
        <v>41809</v>
      </c>
      <c r="H27" s="101">
        <v>1859</v>
      </c>
      <c r="I27" s="170">
        <v>-428</v>
      </c>
      <c r="J27" s="9" t="s">
        <v>11</v>
      </c>
      <c r="K27" s="171">
        <f t="shared" si="0"/>
        <v>137792</v>
      </c>
      <c r="M27" s="76"/>
      <c r="N27" s="82"/>
    </row>
    <row r="28" spans="1:14" ht="14.25" thickBot="1">
      <c r="A28" s="80"/>
      <c r="B28" s="89" t="s">
        <v>9</v>
      </c>
      <c r="C28" s="172">
        <v>681428</v>
      </c>
      <c r="D28" s="122">
        <v>22082</v>
      </c>
      <c r="E28" s="172">
        <v>19323</v>
      </c>
      <c r="F28" s="122">
        <v>86748</v>
      </c>
      <c r="G28" s="122">
        <v>278308</v>
      </c>
      <c r="H28" s="172">
        <v>22770</v>
      </c>
      <c r="I28" s="173">
        <v>-3512</v>
      </c>
      <c r="J28" s="122" t="s">
        <v>11</v>
      </c>
      <c r="K28" s="174">
        <f t="shared" si="0"/>
        <v>1114171</v>
      </c>
      <c r="M28" s="76"/>
      <c r="N28" s="82"/>
    </row>
    <row r="29" spans="1:14" ht="13.5">
      <c r="A29" s="79"/>
      <c r="B29" s="88" t="s">
        <v>71</v>
      </c>
      <c r="C29" s="101">
        <v>556199</v>
      </c>
      <c r="D29" s="9">
        <v>21637</v>
      </c>
      <c r="E29" s="101">
        <v>2384</v>
      </c>
      <c r="F29" s="9">
        <v>66678</v>
      </c>
      <c r="G29" s="9">
        <v>238373</v>
      </c>
      <c r="H29" s="101">
        <v>9104</v>
      </c>
      <c r="I29" s="170">
        <v>-940</v>
      </c>
      <c r="J29" s="9" t="s">
        <v>11</v>
      </c>
      <c r="K29" s="171">
        <f t="shared" si="0"/>
        <v>895315</v>
      </c>
      <c r="M29" s="76"/>
      <c r="N29" s="82"/>
    </row>
    <row r="30" spans="1:14" ht="13.5">
      <c r="A30" s="78" t="s">
        <v>76</v>
      </c>
      <c r="B30" s="88" t="s">
        <v>72</v>
      </c>
      <c r="C30" s="101">
        <v>21328</v>
      </c>
      <c r="D30" s="9">
        <v>0</v>
      </c>
      <c r="E30" s="101">
        <v>8812</v>
      </c>
      <c r="F30" s="9">
        <v>2625</v>
      </c>
      <c r="G30" s="9">
        <v>1684</v>
      </c>
      <c r="H30" s="101">
        <v>4450</v>
      </c>
      <c r="I30" s="170">
        <v>0</v>
      </c>
      <c r="J30" s="9" t="s">
        <v>11</v>
      </c>
      <c r="K30" s="171">
        <f>C30+D30+E30+F30+G30+H30-I30</f>
        <v>38899</v>
      </c>
      <c r="M30" s="76"/>
      <c r="N30" s="82"/>
    </row>
    <row r="31" spans="1:14" ht="13.5">
      <c r="A31" s="79"/>
      <c r="B31" s="88" t="s">
        <v>73</v>
      </c>
      <c r="C31" s="101">
        <v>45201</v>
      </c>
      <c r="D31" s="9">
        <v>1587</v>
      </c>
      <c r="E31" s="101">
        <v>5885</v>
      </c>
      <c r="F31" s="9">
        <v>12087</v>
      </c>
      <c r="G31" s="9">
        <v>24513</v>
      </c>
      <c r="H31" s="101">
        <v>8124</v>
      </c>
      <c r="I31" s="170">
        <v>-2100</v>
      </c>
      <c r="J31" s="9" t="s">
        <v>11</v>
      </c>
      <c r="K31" s="171">
        <f t="shared" si="0"/>
        <v>99497</v>
      </c>
      <c r="M31" s="76"/>
      <c r="N31" s="82"/>
    </row>
    <row r="32" spans="1:14" ht="13.5">
      <c r="A32" s="79"/>
      <c r="B32" s="88" t="s">
        <v>74</v>
      </c>
      <c r="C32" s="101">
        <v>128586</v>
      </c>
      <c r="D32" s="9">
        <v>1050</v>
      </c>
      <c r="E32" s="101">
        <v>2295</v>
      </c>
      <c r="F32" s="9">
        <v>12760</v>
      </c>
      <c r="G32" s="9">
        <v>69782</v>
      </c>
      <c r="H32" s="101">
        <v>1995</v>
      </c>
      <c r="I32" s="170">
        <v>-438</v>
      </c>
      <c r="J32" s="9" t="s">
        <v>11</v>
      </c>
      <c r="K32" s="171">
        <f t="shared" si="0"/>
        <v>216906</v>
      </c>
      <c r="M32" s="76"/>
      <c r="N32" s="82"/>
    </row>
    <row r="33" spans="1:14" ht="14.25" thickBot="1">
      <c r="A33" s="80"/>
      <c r="B33" s="89" t="s">
        <v>9</v>
      </c>
      <c r="C33" s="172">
        <v>751314</v>
      </c>
      <c r="D33" s="122">
        <v>24274</v>
      </c>
      <c r="E33" s="172">
        <v>19376</v>
      </c>
      <c r="F33" s="122">
        <v>94150</v>
      </c>
      <c r="G33" s="122">
        <v>334352</v>
      </c>
      <c r="H33" s="172">
        <v>23673</v>
      </c>
      <c r="I33" s="173">
        <v>-3478</v>
      </c>
      <c r="J33" s="122" t="s">
        <v>11</v>
      </c>
      <c r="K33" s="174">
        <f t="shared" si="0"/>
        <v>1250617</v>
      </c>
      <c r="M33" s="76"/>
      <c r="N33" s="82"/>
    </row>
    <row r="34" spans="1:14" ht="13.5">
      <c r="A34" s="79"/>
      <c r="B34" s="88" t="s">
        <v>71</v>
      </c>
      <c r="C34" s="101">
        <v>611752</v>
      </c>
      <c r="D34" s="9">
        <v>19137</v>
      </c>
      <c r="E34" s="101">
        <v>2652</v>
      </c>
      <c r="F34" s="9">
        <v>68448</v>
      </c>
      <c r="G34" s="9">
        <v>309432</v>
      </c>
      <c r="H34" s="101">
        <v>11167</v>
      </c>
      <c r="I34" s="170">
        <v>-960</v>
      </c>
      <c r="J34" s="9" t="s">
        <v>11</v>
      </c>
      <c r="K34" s="171">
        <f t="shared" si="0"/>
        <v>1023548</v>
      </c>
      <c r="M34" s="76"/>
      <c r="N34" s="82"/>
    </row>
    <row r="35" spans="1:14" ht="13.5">
      <c r="A35" s="78" t="s">
        <v>77</v>
      </c>
      <c r="B35" s="88" t="s">
        <v>72</v>
      </c>
      <c r="C35" s="101">
        <v>21054</v>
      </c>
      <c r="D35" s="9">
        <v>0</v>
      </c>
      <c r="E35" s="101">
        <v>8854</v>
      </c>
      <c r="F35" s="9">
        <v>2687</v>
      </c>
      <c r="G35" s="9">
        <v>2002</v>
      </c>
      <c r="H35" s="101">
        <v>4584</v>
      </c>
      <c r="I35" s="170">
        <v>0</v>
      </c>
      <c r="J35" s="9" t="s">
        <v>11</v>
      </c>
      <c r="K35" s="171">
        <f t="shared" si="0"/>
        <v>39181</v>
      </c>
      <c r="M35" s="76"/>
      <c r="N35" s="82"/>
    </row>
    <row r="36" spans="1:14" ht="13.5">
      <c r="A36" s="79"/>
      <c r="B36" s="88" t="s">
        <v>73</v>
      </c>
      <c r="C36" s="101">
        <v>43118</v>
      </c>
      <c r="D36" s="9">
        <v>1780</v>
      </c>
      <c r="E36" s="101">
        <v>5981</v>
      </c>
      <c r="F36" s="9">
        <v>12142</v>
      </c>
      <c r="G36" s="9">
        <v>27787</v>
      </c>
      <c r="H36" s="101">
        <v>7759</v>
      </c>
      <c r="I36" s="170">
        <v>-1992</v>
      </c>
      <c r="J36" s="9" t="s">
        <v>11</v>
      </c>
      <c r="K36" s="171">
        <f t="shared" si="0"/>
        <v>100559</v>
      </c>
      <c r="M36" s="76"/>
      <c r="N36" s="82"/>
    </row>
    <row r="37" spans="1:14" ht="13.5">
      <c r="A37" s="79"/>
      <c r="B37" s="88" t="s">
        <v>74</v>
      </c>
      <c r="C37" s="101">
        <v>93465</v>
      </c>
      <c r="D37" s="9">
        <v>1479</v>
      </c>
      <c r="E37" s="101">
        <v>2333</v>
      </c>
      <c r="F37" s="9">
        <v>10692</v>
      </c>
      <c r="G37" s="9">
        <v>63783</v>
      </c>
      <c r="H37" s="101">
        <v>1956</v>
      </c>
      <c r="I37" s="170">
        <v>-453</v>
      </c>
      <c r="J37" s="9" t="s">
        <v>11</v>
      </c>
      <c r="K37" s="171">
        <f t="shared" si="0"/>
        <v>174161</v>
      </c>
      <c r="M37" s="76"/>
      <c r="N37" s="82"/>
    </row>
    <row r="38" spans="1:14" ht="14.25" thickBot="1">
      <c r="A38" s="80"/>
      <c r="B38" s="89" t="s">
        <v>9</v>
      </c>
      <c r="C38" s="172">
        <v>769389</v>
      </c>
      <c r="D38" s="122">
        <v>22396</v>
      </c>
      <c r="E38" s="172">
        <v>19820</v>
      </c>
      <c r="F38" s="122">
        <v>93969</v>
      </c>
      <c r="G38" s="122">
        <v>403004</v>
      </c>
      <c r="H38" s="172">
        <v>25466</v>
      </c>
      <c r="I38" s="173">
        <v>-3405</v>
      </c>
      <c r="J38" s="122" t="s">
        <v>11</v>
      </c>
      <c r="K38" s="174">
        <f t="shared" si="0"/>
        <v>1337449</v>
      </c>
      <c r="M38" s="76"/>
      <c r="N38" s="82"/>
    </row>
    <row r="39" spans="1:14" ht="13.5">
      <c r="A39" s="81"/>
      <c r="B39" s="90" t="s">
        <v>71</v>
      </c>
      <c r="C39" s="164">
        <v>583508</v>
      </c>
      <c r="D39" s="175">
        <v>19112</v>
      </c>
      <c r="E39" s="164">
        <v>2611</v>
      </c>
      <c r="F39" s="175">
        <v>69313</v>
      </c>
      <c r="G39" s="175">
        <v>326900</v>
      </c>
      <c r="H39" s="164">
        <v>9990</v>
      </c>
      <c r="I39" s="176">
        <v>-960</v>
      </c>
      <c r="J39" s="175">
        <v>4260</v>
      </c>
      <c r="K39" s="171">
        <f aca="true" t="shared" si="1" ref="K39:K53">C39+D39+E39+F39+G39+H39-I39+J39</f>
        <v>1016654</v>
      </c>
      <c r="M39" s="76"/>
      <c r="N39" s="82"/>
    </row>
    <row r="40" spans="1:14" ht="13.5">
      <c r="A40" s="78" t="s">
        <v>78</v>
      </c>
      <c r="B40" s="88" t="s">
        <v>72</v>
      </c>
      <c r="C40" s="101">
        <v>20074</v>
      </c>
      <c r="D40" s="9">
        <v>0</v>
      </c>
      <c r="E40" s="101">
        <v>8854</v>
      </c>
      <c r="F40" s="9">
        <v>2754</v>
      </c>
      <c r="G40" s="9">
        <v>6121</v>
      </c>
      <c r="H40" s="101">
        <v>4512</v>
      </c>
      <c r="I40" s="170">
        <v>0</v>
      </c>
      <c r="J40" s="9">
        <v>4160</v>
      </c>
      <c r="K40" s="171">
        <f t="shared" si="1"/>
        <v>46475</v>
      </c>
      <c r="M40" s="76"/>
      <c r="N40" s="82"/>
    </row>
    <row r="41" spans="1:14" ht="13.5">
      <c r="A41" s="79"/>
      <c r="B41" s="88" t="s">
        <v>73</v>
      </c>
      <c r="C41" s="101">
        <v>37095</v>
      </c>
      <c r="D41" s="9">
        <v>1965</v>
      </c>
      <c r="E41" s="101">
        <v>5890</v>
      </c>
      <c r="F41" s="9">
        <v>11596</v>
      </c>
      <c r="G41" s="9">
        <v>26894</v>
      </c>
      <c r="H41" s="101">
        <v>7362</v>
      </c>
      <c r="I41" s="170">
        <v>-1992</v>
      </c>
      <c r="J41" s="9">
        <v>3970</v>
      </c>
      <c r="K41" s="171">
        <f t="shared" si="1"/>
        <v>96764</v>
      </c>
      <c r="M41" s="76"/>
      <c r="N41" s="82"/>
    </row>
    <row r="42" spans="1:14" ht="13.5">
      <c r="A42" s="79"/>
      <c r="B42" s="88" t="s">
        <v>74</v>
      </c>
      <c r="C42" s="101">
        <v>85060</v>
      </c>
      <c r="D42" s="9">
        <v>1413</v>
      </c>
      <c r="E42" s="101">
        <v>2333</v>
      </c>
      <c r="F42" s="9">
        <v>9618</v>
      </c>
      <c r="G42" s="9">
        <v>57636</v>
      </c>
      <c r="H42" s="101">
        <v>1666</v>
      </c>
      <c r="I42" s="170">
        <v>-453</v>
      </c>
      <c r="J42" s="9">
        <v>2720</v>
      </c>
      <c r="K42" s="171">
        <f t="shared" si="1"/>
        <v>160899</v>
      </c>
      <c r="M42" s="76"/>
      <c r="N42" s="82"/>
    </row>
    <row r="43" spans="1:14" ht="14.25" thickBot="1">
      <c r="A43" s="80"/>
      <c r="B43" s="89" t="s">
        <v>9</v>
      </c>
      <c r="C43" s="172">
        <v>725737</v>
      </c>
      <c r="D43" s="122">
        <v>22490</v>
      </c>
      <c r="E43" s="172">
        <v>19688</v>
      </c>
      <c r="F43" s="122">
        <v>93281</v>
      </c>
      <c r="G43" s="122">
        <v>417551</v>
      </c>
      <c r="H43" s="172">
        <v>23530</v>
      </c>
      <c r="I43" s="173">
        <v>-3405</v>
      </c>
      <c r="J43" s="122">
        <v>15110</v>
      </c>
      <c r="K43" s="174">
        <f t="shared" si="1"/>
        <v>1320792</v>
      </c>
      <c r="M43" s="76"/>
      <c r="N43" s="82"/>
    </row>
    <row r="44" spans="1:14" ht="13.5">
      <c r="A44" s="79"/>
      <c r="B44" s="88" t="s">
        <v>71</v>
      </c>
      <c r="C44" s="101">
        <v>536762</v>
      </c>
      <c r="D44" s="9">
        <v>15366</v>
      </c>
      <c r="E44" s="101">
        <v>2591</v>
      </c>
      <c r="F44" s="9">
        <v>60243</v>
      </c>
      <c r="G44" s="9">
        <v>297534</v>
      </c>
      <c r="H44" s="101">
        <v>9622</v>
      </c>
      <c r="I44" s="170">
        <v>-960</v>
      </c>
      <c r="J44" s="9">
        <v>3390</v>
      </c>
      <c r="K44" s="171">
        <f t="shared" si="1"/>
        <v>926468</v>
      </c>
      <c r="M44" s="76"/>
      <c r="N44" s="82"/>
    </row>
    <row r="45" spans="1:14" ht="13.5">
      <c r="A45" s="78" t="s">
        <v>79</v>
      </c>
      <c r="B45" s="88" t="s">
        <v>72</v>
      </c>
      <c r="C45" s="101">
        <v>19133</v>
      </c>
      <c r="D45" s="9">
        <v>0</v>
      </c>
      <c r="E45" s="101">
        <v>8854</v>
      </c>
      <c r="F45" s="9">
        <v>2764</v>
      </c>
      <c r="G45" s="9">
        <v>7383</v>
      </c>
      <c r="H45" s="101">
        <v>4248</v>
      </c>
      <c r="I45" s="170">
        <v>0</v>
      </c>
      <c r="J45" s="9">
        <v>3150</v>
      </c>
      <c r="K45" s="171">
        <f t="shared" si="1"/>
        <v>45532</v>
      </c>
      <c r="M45" s="76"/>
      <c r="N45" s="82"/>
    </row>
    <row r="46" spans="1:14" ht="13.5">
      <c r="A46" s="79"/>
      <c r="B46" s="88" t="s">
        <v>73</v>
      </c>
      <c r="C46" s="101">
        <v>36800</v>
      </c>
      <c r="D46" s="9">
        <v>1965</v>
      </c>
      <c r="E46" s="101">
        <v>5890</v>
      </c>
      <c r="F46" s="9">
        <v>11232</v>
      </c>
      <c r="G46" s="9">
        <v>22557</v>
      </c>
      <c r="H46" s="101">
        <v>6260</v>
      </c>
      <c r="I46" s="170">
        <v>-1857</v>
      </c>
      <c r="J46" s="9">
        <v>4480</v>
      </c>
      <c r="K46" s="171">
        <f t="shared" si="1"/>
        <v>91041</v>
      </c>
      <c r="M46" s="76"/>
      <c r="N46" s="82"/>
    </row>
    <row r="47" spans="1:14" ht="13.5">
      <c r="A47" s="79"/>
      <c r="B47" s="88" t="s">
        <v>74</v>
      </c>
      <c r="C47" s="101">
        <v>85210</v>
      </c>
      <c r="D47" s="9">
        <v>1313</v>
      </c>
      <c r="E47" s="101">
        <v>2333</v>
      </c>
      <c r="F47" s="9">
        <v>9032</v>
      </c>
      <c r="G47" s="9">
        <v>49469</v>
      </c>
      <c r="H47" s="101">
        <v>1666</v>
      </c>
      <c r="I47" s="170">
        <v>-202</v>
      </c>
      <c r="J47" s="9">
        <v>2652</v>
      </c>
      <c r="K47" s="171">
        <f t="shared" si="1"/>
        <v>151877</v>
      </c>
      <c r="M47" s="76"/>
      <c r="N47" s="82"/>
    </row>
    <row r="48" spans="1:14" ht="14.25" thickBot="1">
      <c r="A48" s="79"/>
      <c r="B48" s="91" t="s">
        <v>9</v>
      </c>
      <c r="C48" s="177">
        <v>677905</v>
      </c>
      <c r="D48" s="178">
        <v>18644</v>
      </c>
      <c r="E48" s="177">
        <v>19668</v>
      </c>
      <c r="F48" s="178">
        <v>83271</v>
      </c>
      <c r="G48" s="178">
        <v>376943</v>
      </c>
      <c r="H48" s="177">
        <v>21796</v>
      </c>
      <c r="I48" s="179">
        <v>-3019</v>
      </c>
      <c r="J48" s="178">
        <v>13672</v>
      </c>
      <c r="K48" s="174">
        <f t="shared" si="1"/>
        <v>1214918</v>
      </c>
      <c r="L48" s="82"/>
      <c r="M48" s="76"/>
      <c r="N48" s="82"/>
    </row>
    <row r="49" spans="1:14" ht="13.5">
      <c r="A49" s="81"/>
      <c r="B49" s="90" t="s">
        <v>71</v>
      </c>
      <c r="C49" s="164">
        <v>461910</v>
      </c>
      <c r="D49" s="175">
        <v>11627</v>
      </c>
      <c r="E49" s="164">
        <v>2208</v>
      </c>
      <c r="F49" s="175">
        <v>49816</v>
      </c>
      <c r="G49" s="175">
        <v>243738</v>
      </c>
      <c r="H49" s="164">
        <v>8258</v>
      </c>
      <c r="I49" s="176">
        <v>-788</v>
      </c>
      <c r="J49" s="175">
        <v>2930</v>
      </c>
      <c r="K49" s="171">
        <f t="shared" si="1"/>
        <v>781275</v>
      </c>
      <c r="L49" s="82"/>
      <c r="M49" s="76"/>
      <c r="N49" s="82"/>
    </row>
    <row r="50" spans="1:14" ht="13.5">
      <c r="A50" s="78" t="s">
        <v>80</v>
      </c>
      <c r="B50" s="88" t="s">
        <v>72</v>
      </c>
      <c r="C50" s="101">
        <v>18573</v>
      </c>
      <c r="D50" s="9">
        <v>0</v>
      </c>
      <c r="E50" s="101">
        <v>8854</v>
      </c>
      <c r="F50" s="9">
        <v>3812</v>
      </c>
      <c r="G50" s="9">
        <v>9346</v>
      </c>
      <c r="H50" s="101">
        <v>4028</v>
      </c>
      <c r="I50" s="170">
        <v>0</v>
      </c>
      <c r="J50" s="9">
        <v>3240</v>
      </c>
      <c r="K50" s="171">
        <f t="shared" si="1"/>
        <v>47853</v>
      </c>
      <c r="L50" s="82"/>
      <c r="M50" s="76"/>
      <c r="N50" s="82"/>
    </row>
    <row r="51" spans="1:14" ht="13.5">
      <c r="A51" s="79"/>
      <c r="B51" s="88" t="s">
        <v>73</v>
      </c>
      <c r="C51" s="101">
        <v>34694</v>
      </c>
      <c r="D51" s="9">
        <v>1785</v>
      </c>
      <c r="E51" s="101">
        <v>5890</v>
      </c>
      <c r="F51" s="9">
        <v>10660</v>
      </c>
      <c r="G51" s="9">
        <v>19883</v>
      </c>
      <c r="H51" s="101">
        <v>5614</v>
      </c>
      <c r="I51" s="170">
        <v>-1857</v>
      </c>
      <c r="J51" s="9">
        <v>3310</v>
      </c>
      <c r="K51" s="171">
        <f t="shared" si="1"/>
        <v>83693</v>
      </c>
      <c r="L51" s="82"/>
      <c r="M51" s="76"/>
      <c r="N51" s="82"/>
    </row>
    <row r="52" spans="1:14" ht="13.5">
      <c r="A52" s="79"/>
      <c r="B52" s="88" t="s">
        <v>74</v>
      </c>
      <c r="C52" s="101">
        <v>88800</v>
      </c>
      <c r="D52" s="9">
        <v>1446</v>
      </c>
      <c r="E52" s="101">
        <v>2212</v>
      </c>
      <c r="F52" s="9">
        <v>9096</v>
      </c>
      <c r="G52" s="9">
        <v>56339</v>
      </c>
      <c r="H52" s="101">
        <v>1540</v>
      </c>
      <c r="I52" s="170">
        <v>-202</v>
      </c>
      <c r="J52" s="9">
        <v>2532</v>
      </c>
      <c r="K52" s="171">
        <f t="shared" si="1"/>
        <v>162167</v>
      </c>
      <c r="L52" s="82"/>
      <c r="M52" s="76"/>
      <c r="N52" s="82"/>
    </row>
    <row r="53" spans="1:14" ht="14.25" thickBot="1">
      <c r="A53" s="80"/>
      <c r="B53" s="89" t="s">
        <v>9</v>
      </c>
      <c r="C53" s="172">
        <v>603977</v>
      </c>
      <c r="D53" s="122">
        <v>14858</v>
      </c>
      <c r="E53" s="172">
        <v>19164</v>
      </c>
      <c r="F53" s="122">
        <v>73384</v>
      </c>
      <c r="G53" s="122">
        <v>329306</v>
      </c>
      <c r="H53" s="172">
        <v>19440</v>
      </c>
      <c r="I53" s="173">
        <v>-2847</v>
      </c>
      <c r="J53" s="122">
        <v>12012</v>
      </c>
      <c r="K53" s="174">
        <f t="shared" si="1"/>
        <v>1074988</v>
      </c>
      <c r="L53" s="82"/>
      <c r="M53" s="76"/>
      <c r="N53" s="82"/>
    </row>
    <row r="54" spans="1:13" s="83" customFormat="1" ht="11.25">
      <c r="A54" s="2" t="s">
        <v>109</v>
      </c>
      <c r="B54" s="92"/>
      <c r="C54" s="2"/>
      <c r="D54" s="2"/>
      <c r="E54" s="2"/>
      <c r="F54" s="2"/>
      <c r="G54" s="2"/>
      <c r="J54" s="2"/>
      <c r="K54" s="2"/>
      <c r="M54" s="101"/>
    </row>
    <row r="55" spans="1:13" s="83" customFormat="1" ht="11.25">
      <c r="A55" s="95" t="s">
        <v>82</v>
      </c>
      <c r="B55" s="92"/>
      <c r="C55" s="2"/>
      <c r="D55" s="2"/>
      <c r="E55" s="2"/>
      <c r="F55" s="2"/>
      <c r="G55" s="2"/>
      <c r="H55" s="2"/>
      <c r="I55" s="95"/>
      <c r="K55" s="2"/>
      <c r="M55" s="101"/>
    </row>
    <row r="56" spans="1:13" s="83" customFormat="1" ht="11.25">
      <c r="A56" s="2" t="s">
        <v>86</v>
      </c>
      <c r="B56" s="92"/>
      <c r="C56" s="101"/>
      <c r="D56" s="101"/>
      <c r="E56" s="101"/>
      <c r="F56" s="101"/>
      <c r="G56" s="101"/>
      <c r="H56" s="101"/>
      <c r="I56" s="102"/>
      <c r="J56" s="101"/>
      <c r="K56" s="103"/>
      <c r="M56" s="101"/>
    </row>
    <row r="57" spans="1:13" s="83" customFormat="1" ht="11.25">
      <c r="A57" s="2"/>
      <c r="B57" s="92"/>
      <c r="C57" s="101"/>
      <c r="D57" s="101"/>
      <c r="E57" s="101"/>
      <c r="F57" s="101"/>
      <c r="G57" s="101"/>
      <c r="H57" s="101"/>
      <c r="I57" s="102"/>
      <c r="J57" s="101"/>
      <c r="K57" s="103"/>
      <c r="M57" s="101"/>
    </row>
    <row r="58" spans="1:13" s="83" customFormat="1" ht="12" thickBot="1">
      <c r="A58" s="92"/>
      <c r="B58" s="92"/>
      <c r="C58" s="101"/>
      <c r="D58" s="101"/>
      <c r="E58" s="101"/>
      <c r="F58" s="101"/>
      <c r="G58" s="101"/>
      <c r="H58" s="101"/>
      <c r="I58" s="102"/>
      <c r="J58" s="101"/>
      <c r="K58" s="103"/>
      <c r="M58" s="101"/>
    </row>
    <row r="59" spans="1:14" s="2" customFormat="1" ht="28.5" customHeight="1" thickBot="1">
      <c r="A59" s="104"/>
      <c r="B59" s="86"/>
      <c r="C59" s="97" t="s">
        <v>1</v>
      </c>
      <c r="D59" s="98" t="s">
        <v>2</v>
      </c>
      <c r="E59" s="97" t="s">
        <v>3</v>
      </c>
      <c r="F59" s="97" t="s">
        <v>4</v>
      </c>
      <c r="G59" s="98" t="s">
        <v>5</v>
      </c>
      <c r="H59" s="97" t="s">
        <v>6</v>
      </c>
      <c r="I59" s="93" t="s">
        <v>85</v>
      </c>
      <c r="J59" s="98" t="s">
        <v>70</v>
      </c>
      <c r="K59" s="100" t="s">
        <v>9</v>
      </c>
      <c r="M59" s="101"/>
      <c r="N59" s="83"/>
    </row>
    <row r="60" spans="1:13" s="2" customFormat="1" ht="12" thickTop="1">
      <c r="A60" s="105"/>
      <c r="B60" s="88" t="s">
        <v>71</v>
      </c>
      <c r="C60" s="106">
        <v>420784</v>
      </c>
      <c r="D60" s="101">
        <v>12337</v>
      </c>
      <c r="E60" s="9">
        <v>2648</v>
      </c>
      <c r="F60" s="9">
        <v>51067</v>
      </c>
      <c r="G60" s="101">
        <v>238880</v>
      </c>
      <c r="H60" s="9">
        <v>9600</v>
      </c>
      <c r="I60" s="102">
        <v>-788</v>
      </c>
      <c r="J60" s="101">
        <v>2970</v>
      </c>
      <c r="K60" s="107">
        <v>739074</v>
      </c>
      <c r="L60" s="83"/>
      <c r="M60" s="83"/>
    </row>
    <row r="61" spans="1:13" s="2" customFormat="1" ht="11.25">
      <c r="A61" s="105" t="s">
        <v>81</v>
      </c>
      <c r="B61" s="88" t="s">
        <v>72</v>
      </c>
      <c r="C61" s="106">
        <v>18150</v>
      </c>
      <c r="D61" s="101">
        <v>0</v>
      </c>
      <c r="E61" s="9">
        <v>9126</v>
      </c>
      <c r="F61" s="9">
        <v>3859</v>
      </c>
      <c r="G61" s="101">
        <v>7371</v>
      </c>
      <c r="H61" s="9">
        <v>20012</v>
      </c>
      <c r="I61" s="102">
        <v>0</v>
      </c>
      <c r="J61" s="101">
        <v>2990</v>
      </c>
      <c r="K61" s="107">
        <v>61508</v>
      </c>
      <c r="L61" s="83"/>
      <c r="M61" s="83"/>
    </row>
    <row r="62" spans="1:13" s="2" customFormat="1" ht="11.25">
      <c r="A62" s="105"/>
      <c r="B62" s="88" t="s">
        <v>73</v>
      </c>
      <c r="C62" s="106">
        <v>34108</v>
      </c>
      <c r="D62" s="101">
        <v>1675</v>
      </c>
      <c r="E62" s="9">
        <v>6206</v>
      </c>
      <c r="F62" s="9">
        <v>9464</v>
      </c>
      <c r="G62" s="101">
        <v>19491</v>
      </c>
      <c r="H62" s="9">
        <v>5192</v>
      </c>
      <c r="I62" s="102">
        <v>-1857</v>
      </c>
      <c r="J62" s="101">
        <v>2490</v>
      </c>
      <c r="K62" s="107">
        <v>80483</v>
      </c>
      <c r="L62" s="83"/>
      <c r="M62" s="83"/>
    </row>
    <row r="63" spans="1:13" s="2" customFormat="1" ht="11.25">
      <c r="A63" s="105"/>
      <c r="B63" s="88" t="s">
        <v>74</v>
      </c>
      <c r="C63" s="108">
        <v>78475</v>
      </c>
      <c r="D63" s="109">
        <v>1170</v>
      </c>
      <c r="E63" s="110">
        <v>2113</v>
      </c>
      <c r="F63" s="110">
        <v>3848</v>
      </c>
      <c r="G63" s="109">
        <v>34702</v>
      </c>
      <c r="H63" s="110">
        <v>952</v>
      </c>
      <c r="I63" s="111">
        <v>-202</v>
      </c>
      <c r="J63" s="109">
        <v>2070</v>
      </c>
      <c r="K63" s="112">
        <v>123532</v>
      </c>
      <c r="L63" s="83"/>
      <c r="M63" s="83"/>
    </row>
    <row r="64" spans="1:13" s="2" customFormat="1" ht="12" thickBot="1">
      <c r="A64" s="113"/>
      <c r="B64" s="89" t="s">
        <v>9</v>
      </c>
      <c r="C64" s="114">
        <v>551517</v>
      </c>
      <c r="D64" s="115">
        <v>15182</v>
      </c>
      <c r="E64" s="19">
        <v>20093</v>
      </c>
      <c r="F64" s="19">
        <v>68238</v>
      </c>
      <c r="G64" s="115">
        <v>300444</v>
      </c>
      <c r="H64" s="19">
        <v>35756</v>
      </c>
      <c r="I64" s="116">
        <v>-2847</v>
      </c>
      <c r="J64" s="115">
        <v>10520</v>
      </c>
      <c r="K64" s="117">
        <v>1004597</v>
      </c>
      <c r="L64" s="83"/>
      <c r="M64" s="83"/>
    </row>
    <row r="65" spans="1:11" s="2" customFormat="1" ht="11.25">
      <c r="A65" s="84"/>
      <c r="B65" s="88" t="s">
        <v>71</v>
      </c>
      <c r="C65" s="101">
        <v>375285</v>
      </c>
      <c r="D65" s="9">
        <v>8910</v>
      </c>
      <c r="E65" s="9">
        <v>24201</v>
      </c>
      <c r="F65" s="101">
        <v>44193</v>
      </c>
      <c r="G65" s="9">
        <v>166342</v>
      </c>
      <c r="H65" s="101">
        <v>6262</v>
      </c>
      <c r="I65" s="9">
        <v>0</v>
      </c>
      <c r="J65" s="9">
        <v>2820</v>
      </c>
      <c r="K65" s="118">
        <f>SUM(C65:J65)</f>
        <v>628013</v>
      </c>
    </row>
    <row r="66" spans="1:11" s="2" customFormat="1" ht="11.25">
      <c r="A66" s="119">
        <v>9</v>
      </c>
      <c r="B66" s="88" t="s">
        <v>72</v>
      </c>
      <c r="C66" s="101">
        <v>15510</v>
      </c>
      <c r="D66" s="9">
        <v>0</v>
      </c>
      <c r="E66" s="9">
        <v>9238</v>
      </c>
      <c r="F66" s="101">
        <v>3222</v>
      </c>
      <c r="G66" s="9">
        <v>4094</v>
      </c>
      <c r="H66" s="101">
        <v>16120</v>
      </c>
      <c r="I66" s="9">
        <v>80</v>
      </c>
      <c r="J66" s="9">
        <v>2590</v>
      </c>
      <c r="K66" s="118">
        <f>SUM(C66:J66)</f>
        <v>50854</v>
      </c>
    </row>
    <row r="67" spans="1:11" s="2" customFormat="1" ht="11.25">
      <c r="A67" s="84"/>
      <c r="B67" s="88" t="s">
        <v>73</v>
      </c>
      <c r="C67" s="101">
        <v>34108</v>
      </c>
      <c r="D67" s="9">
        <v>1675</v>
      </c>
      <c r="E67" s="9">
        <v>5604</v>
      </c>
      <c r="F67" s="101">
        <v>7826</v>
      </c>
      <c r="G67" s="9">
        <v>18650</v>
      </c>
      <c r="H67" s="101">
        <v>5192</v>
      </c>
      <c r="I67" s="9">
        <v>2595</v>
      </c>
      <c r="J67" s="9">
        <v>2670</v>
      </c>
      <c r="K67" s="118">
        <f>SUM(C67:J67)</f>
        <v>78320</v>
      </c>
    </row>
    <row r="68" spans="1:11" s="2" customFormat="1" ht="11.25">
      <c r="A68" s="84"/>
      <c r="B68" s="88" t="s">
        <v>74</v>
      </c>
      <c r="C68" s="101">
        <v>68785</v>
      </c>
      <c r="D68" s="9">
        <v>333</v>
      </c>
      <c r="E68" s="9">
        <v>1726</v>
      </c>
      <c r="F68" s="101">
        <v>1978</v>
      </c>
      <c r="G68" s="9">
        <v>4025</v>
      </c>
      <c r="H68" s="101">
        <v>380</v>
      </c>
      <c r="I68" s="9">
        <v>1220</v>
      </c>
      <c r="J68" s="9">
        <v>1820</v>
      </c>
      <c r="K68" s="118">
        <f>SUM(C68:J68)</f>
        <v>80267</v>
      </c>
    </row>
    <row r="69" spans="1:11" s="2" customFormat="1" ht="12" thickBot="1">
      <c r="A69" s="120"/>
      <c r="B69" s="89" t="s">
        <v>9</v>
      </c>
      <c r="C69" s="121">
        <f aca="true" t="shared" si="2" ref="C69:J69">SUM(C65:C68)</f>
        <v>493688</v>
      </c>
      <c r="D69" s="122">
        <f t="shared" si="2"/>
        <v>10918</v>
      </c>
      <c r="E69" s="122">
        <f t="shared" si="2"/>
        <v>40769</v>
      </c>
      <c r="F69" s="122">
        <f t="shared" si="2"/>
        <v>57219</v>
      </c>
      <c r="G69" s="122">
        <f t="shared" si="2"/>
        <v>193111</v>
      </c>
      <c r="H69" s="122">
        <f t="shared" si="2"/>
        <v>27954</v>
      </c>
      <c r="I69" s="122">
        <f t="shared" si="2"/>
        <v>3895</v>
      </c>
      <c r="J69" s="123">
        <f t="shared" si="2"/>
        <v>9900</v>
      </c>
      <c r="K69" s="124">
        <f>SUM(K65:K68)</f>
        <v>837454</v>
      </c>
    </row>
    <row r="70" spans="1:11" s="2" customFormat="1" ht="11.25">
      <c r="A70" s="119"/>
      <c r="B70" s="88" t="s">
        <v>71</v>
      </c>
      <c r="C70" s="101">
        <v>316840</v>
      </c>
      <c r="D70" s="9">
        <v>8705</v>
      </c>
      <c r="E70" s="9">
        <v>15430</v>
      </c>
      <c r="F70" s="101">
        <v>38275</v>
      </c>
      <c r="G70" s="9">
        <v>163673</v>
      </c>
      <c r="H70" s="101">
        <v>4718</v>
      </c>
      <c r="I70" s="9">
        <v>630</v>
      </c>
      <c r="J70" s="9">
        <v>2370</v>
      </c>
      <c r="K70" s="118">
        <f>SUM(C70:J70)</f>
        <v>550641</v>
      </c>
    </row>
    <row r="71" spans="1:11" s="2" customFormat="1" ht="11.25">
      <c r="A71" s="125" t="s">
        <v>87</v>
      </c>
      <c r="B71" s="88" t="s">
        <v>72</v>
      </c>
      <c r="C71" s="101">
        <v>15510</v>
      </c>
      <c r="D71" s="9">
        <v>0</v>
      </c>
      <c r="E71" s="9">
        <v>9662</v>
      </c>
      <c r="F71" s="101">
        <v>3736</v>
      </c>
      <c r="G71" s="9">
        <v>6152</v>
      </c>
      <c r="H71" s="101">
        <v>10455</v>
      </c>
      <c r="I71" s="9">
        <v>625</v>
      </c>
      <c r="J71" s="9">
        <v>2350</v>
      </c>
      <c r="K71" s="118">
        <f aca="true" t="shared" si="3" ref="K71:K88">SUM(C71:J71)</f>
        <v>48490</v>
      </c>
    </row>
    <row r="72" spans="1:11" s="2" customFormat="1" ht="11.25">
      <c r="A72" s="119"/>
      <c r="B72" s="88" t="s">
        <v>73</v>
      </c>
      <c r="C72" s="101">
        <v>38857</v>
      </c>
      <c r="D72" s="9">
        <v>1675</v>
      </c>
      <c r="E72" s="9">
        <v>5646</v>
      </c>
      <c r="F72" s="101">
        <v>6708</v>
      </c>
      <c r="G72" s="9">
        <v>18650</v>
      </c>
      <c r="H72" s="101">
        <v>5192</v>
      </c>
      <c r="I72" s="9">
        <v>2475</v>
      </c>
      <c r="J72" s="9">
        <v>2340</v>
      </c>
      <c r="K72" s="118">
        <f t="shared" si="3"/>
        <v>81543</v>
      </c>
    </row>
    <row r="73" spans="1:11" s="2" customFormat="1" ht="11.25">
      <c r="A73" s="119"/>
      <c r="B73" s="88" t="s">
        <v>74</v>
      </c>
      <c r="C73" s="101">
        <v>66550</v>
      </c>
      <c r="D73" s="9">
        <v>133</v>
      </c>
      <c r="E73" s="9">
        <v>4206</v>
      </c>
      <c r="F73" s="101">
        <v>1852</v>
      </c>
      <c r="G73" s="9">
        <v>13334</v>
      </c>
      <c r="H73" s="101">
        <v>90</v>
      </c>
      <c r="I73" s="9">
        <v>1310</v>
      </c>
      <c r="J73" s="9">
        <v>1740</v>
      </c>
      <c r="K73" s="118">
        <f t="shared" si="3"/>
        <v>89215</v>
      </c>
    </row>
    <row r="74" spans="1:11" s="2" customFormat="1" ht="12" thickBot="1">
      <c r="A74" s="126"/>
      <c r="B74" s="89" t="s">
        <v>9</v>
      </c>
      <c r="C74" s="121">
        <f>SUM(C70:C73)</f>
        <v>437757</v>
      </c>
      <c r="D74" s="122">
        <f aca="true" t="shared" si="4" ref="D74:J74">SUM(D70:D73)</f>
        <v>10513</v>
      </c>
      <c r="E74" s="122">
        <f t="shared" si="4"/>
        <v>34944</v>
      </c>
      <c r="F74" s="122">
        <f t="shared" si="4"/>
        <v>50571</v>
      </c>
      <c r="G74" s="122">
        <f t="shared" si="4"/>
        <v>201809</v>
      </c>
      <c r="H74" s="122">
        <f t="shared" si="4"/>
        <v>20455</v>
      </c>
      <c r="I74" s="122">
        <f t="shared" si="4"/>
        <v>5040</v>
      </c>
      <c r="J74" s="122">
        <f t="shared" si="4"/>
        <v>8800</v>
      </c>
      <c r="K74" s="124">
        <f>SUM(K70:K73)</f>
        <v>769889</v>
      </c>
    </row>
    <row r="75" spans="1:11" s="2" customFormat="1" ht="11.25">
      <c r="A75" s="119"/>
      <c r="B75" s="88" t="s">
        <v>71</v>
      </c>
      <c r="C75" s="101">
        <v>443390</v>
      </c>
      <c r="D75" s="9">
        <v>8853</v>
      </c>
      <c r="E75" s="9">
        <v>17208</v>
      </c>
      <c r="F75" s="101">
        <v>36563</v>
      </c>
      <c r="G75" s="9">
        <v>162151</v>
      </c>
      <c r="H75" s="101">
        <v>6666</v>
      </c>
      <c r="I75" s="9">
        <v>1390</v>
      </c>
      <c r="J75" s="9">
        <v>2400</v>
      </c>
      <c r="K75" s="118">
        <f t="shared" si="3"/>
        <v>678621</v>
      </c>
    </row>
    <row r="76" spans="1:11" s="2" customFormat="1" ht="11.25">
      <c r="A76" s="125" t="s">
        <v>88</v>
      </c>
      <c r="B76" s="88" t="s">
        <v>72</v>
      </c>
      <c r="C76" s="101">
        <v>16785</v>
      </c>
      <c r="D76" s="9">
        <v>0</v>
      </c>
      <c r="E76" s="9">
        <v>9744</v>
      </c>
      <c r="F76" s="101">
        <v>14250</v>
      </c>
      <c r="G76" s="9">
        <v>41585</v>
      </c>
      <c r="H76" s="101">
        <v>36995</v>
      </c>
      <c r="I76" s="9">
        <v>1279</v>
      </c>
      <c r="J76" s="9">
        <v>2390</v>
      </c>
      <c r="K76" s="118">
        <f t="shared" si="3"/>
        <v>123028</v>
      </c>
    </row>
    <row r="77" spans="1:11" s="2" customFormat="1" ht="11.25">
      <c r="A77" s="119"/>
      <c r="B77" s="88" t="s">
        <v>73</v>
      </c>
      <c r="C77" s="101">
        <v>199741</v>
      </c>
      <c r="D77" s="9">
        <v>841</v>
      </c>
      <c r="E77" s="9">
        <v>5114</v>
      </c>
      <c r="F77" s="101">
        <v>12062</v>
      </c>
      <c r="G77" s="9">
        <v>37040</v>
      </c>
      <c r="H77" s="101">
        <v>2143</v>
      </c>
      <c r="I77" s="9">
        <v>1673</v>
      </c>
      <c r="J77" s="9">
        <v>2220</v>
      </c>
      <c r="K77" s="118">
        <f t="shared" si="3"/>
        <v>260834</v>
      </c>
    </row>
    <row r="78" spans="1:11" s="2" customFormat="1" ht="11.25">
      <c r="A78" s="119"/>
      <c r="B78" s="88" t="s">
        <v>74</v>
      </c>
      <c r="C78" s="101">
        <v>41204</v>
      </c>
      <c r="D78" s="9">
        <v>220</v>
      </c>
      <c r="E78" s="9">
        <v>6952</v>
      </c>
      <c r="F78" s="101">
        <v>9303</v>
      </c>
      <c r="G78" s="9">
        <v>20880</v>
      </c>
      <c r="H78" s="101">
        <v>58</v>
      </c>
      <c r="I78" s="9">
        <v>1238</v>
      </c>
      <c r="J78" s="9">
        <v>1800</v>
      </c>
      <c r="K78" s="118">
        <f t="shared" si="3"/>
        <v>81655</v>
      </c>
    </row>
    <row r="79" spans="1:11" s="2" customFormat="1" ht="12" thickBot="1">
      <c r="A79" s="126"/>
      <c r="B79" s="89" t="s">
        <v>9</v>
      </c>
      <c r="C79" s="121">
        <f aca="true" t="shared" si="5" ref="C79:K79">SUM(C75:C78)</f>
        <v>701120</v>
      </c>
      <c r="D79" s="122">
        <f t="shared" si="5"/>
        <v>9914</v>
      </c>
      <c r="E79" s="122">
        <f t="shared" si="5"/>
        <v>39018</v>
      </c>
      <c r="F79" s="122">
        <f t="shared" si="5"/>
        <v>72178</v>
      </c>
      <c r="G79" s="122">
        <f t="shared" si="5"/>
        <v>261656</v>
      </c>
      <c r="H79" s="122">
        <f t="shared" si="5"/>
        <v>45862</v>
      </c>
      <c r="I79" s="122">
        <f t="shared" si="5"/>
        <v>5580</v>
      </c>
      <c r="J79" s="122">
        <f t="shared" si="5"/>
        <v>8810</v>
      </c>
      <c r="K79" s="124">
        <f t="shared" si="5"/>
        <v>1144138</v>
      </c>
    </row>
    <row r="80" spans="1:11" s="2" customFormat="1" ht="11.25">
      <c r="A80" s="119"/>
      <c r="B80" s="88" t="s">
        <v>71</v>
      </c>
      <c r="C80" s="101">
        <v>411235</v>
      </c>
      <c r="D80" s="9">
        <v>5938</v>
      </c>
      <c r="E80" s="9">
        <v>18873</v>
      </c>
      <c r="F80" s="101">
        <v>35678</v>
      </c>
      <c r="G80" s="9">
        <v>131124</v>
      </c>
      <c r="H80" s="101">
        <v>4176</v>
      </c>
      <c r="I80" s="9">
        <v>1007</v>
      </c>
      <c r="J80" s="9">
        <v>2440</v>
      </c>
      <c r="K80" s="118">
        <f t="shared" si="3"/>
        <v>610471</v>
      </c>
    </row>
    <row r="81" spans="1:11" s="2" customFormat="1" ht="11.25">
      <c r="A81" s="119">
        <v>12</v>
      </c>
      <c r="B81" s="88" t="s">
        <v>72</v>
      </c>
      <c r="C81" s="101">
        <v>57077</v>
      </c>
      <c r="D81" s="9">
        <v>0</v>
      </c>
      <c r="E81" s="9">
        <v>10626</v>
      </c>
      <c r="F81" s="101">
        <v>14235</v>
      </c>
      <c r="G81" s="9">
        <v>45235</v>
      </c>
      <c r="H81" s="101">
        <v>42545</v>
      </c>
      <c r="I81" s="9">
        <v>1208</v>
      </c>
      <c r="J81" s="9">
        <v>2280</v>
      </c>
      <c r="K81" s="118">
        <f t="shared" si="3"/>
        <v>173206</v>
      </c>
    </row>
    <row r="82" spans="1:11" s="2" customFormat="1" ht="11.25">
      <c r="A82" s="119"/>
      <c r="B82" s="88" t="s">
        <v>73</v>
      </c>
      <c r="C82" s="101">
        <v>181991</v>
      </c>
      <c r="D82" s="9">
        <v>841</v>
      </c>
      <c r="E82" s="9">
        <v>5226</v>
      </c>
      <c r="F82" s="101">
        <v>14991</v>
      </c>
      <c r="G82" s="9">
        <v>50625</v>
      </c>
      <c r="H82" s="101">
        <v>2319</v>
      </c>
      <c r="I82" s="9">
        <v>1931</v>
      </c>
      <c r="J82" s="9">
        <v>2160</v>
      </c>
      <c r="K82" s="118">
        <f t="shared" si="3"/>
        <v>260084</v>
      </c>
    </row>
    <row r="83" spans="1:11" s="2" customFormat="1" ht="11.25">
      <c r="A83" s="119"/>
      <c r="B83" s="88" t="s">
        <v>74</v>
      </c>
      <c r="C83" s="101">
        <v>39731</v>
      </c>
      <c r="D83" s="9">
        <v>230</v>
      </c>
      <c r="E83" s="9">
        <v>8810</v>
      </c>
      <c r="F83" s="101">
        <v>9170</v>
      </c>
      <c r="G83" s="9">
        <v>20880</v>
      </c>
      <c r="H83" s="101">
        <v>58</v>
      </c>
      <c r="I83" s="9">
        <v>1238</v>
      </c>
      <c r="J83" s="9">
        <v>1800</v>
      </c>
      <c r="K83" s="118">
        <v>81917</v>
      </c>
    </row>
    <row r="84" spans="1:11" s="2" customFormat="1" ht="12" thickBot="1">
      <c r="A84" s="126"/>
      <c r="B84" s="89" t="s">
        <v>9</v>
      </c>
      <c r="C84" s="121">
        <f>SUM(C80:C83)</f>
        <v>690034</v>
      </c>
      <c r="D84" s="123">
        <f aca="true" t="shared" si="6" ref="D84:J84">SUM(D80:D83)</f>
        <v>7009</v>
      </c>
      <c r="E84" s="122">
        <f t="shared" si="6"/>
        <v>43535</v>
      </c>
      <c r="F84" s="122">
        <f t="shared" si="6"/>
        <v>74074</v>
      </c>
      <c r="G84" s="122">
        <f t="shared" si="6"/>
        <v>247864</v>
      </c>
      <c r="H84" s="122">
        <f t="shared" si="6"/>
        <v>49098</v>
      </c>
      <c r="I84" s="123">
        <f>SUM(I80:I83)</f>
        <v>5384</v>
      </c>
      <c r="J84" s="123">
        <f t="shared" si="6"/>
        <v>8680</v>
      </c>
      <c r="K84" s="124">
        <f>SUM(K80:K83)</f>
        <v>1125678</v>
      </c>
    </row>
    <row r="85" spans="1:11" s="2" customFormat="1" ht="11.25">
      <c r="A85" s="119"/>
      <c r="B85" s="88" t="s">
        <v>71</v>
      </c>
      <c r="C85" s="127">
        <v>350711</v>
      </c>
      <c r="D85" s="128">
        <v>4967</v>
      </c>
      <c r="E85" s="9">
        <v>22286</v>
      </c>
      <c r="F85" s="101">
        <v>29342</v>
      </c>
      <c r="G85" s="9">
        <v>107009</v>
      </c>
      <c r="H85" s="101">
        <v>4208</v>
      </c>
      <c r="I85" s="9">
        <v>1041</v>
      </c>
      <c r="J85" s="9">
        <v>2200</v>
      </c>
      <c r="K85" s="118">
        <f t="shared" si="3"/>
        <v>521764</v>
      </c>
    </row>
    <row r="86" spans="1:11" s="2" customFormat="1" ht="11.25">
      <c r="A86" s="125" t="s">
        <v>89</v>
      </c>
      <c r="B86" s="88" t="s">
        <v>72</v>
      </c>
      <c r="C86" s="9">
        <v>13537</v>
      </c>
      <c r="D86" s="9">
        <v>0</v>
      </c>
      <c r="E86" s="9">
        <v>11778</v>
      </c>
      <c r="F86" s="101">
        <v>14235</v>
      </c>
      <c r="G86" s="9">
        <v>40730</v>
      </c>
      <c r="H86" s="101">
        <v>25400</v>
      </c>
      <c r="I86" s="9">
        <v>1245</v>
      </c>
      <c r="J86" s="9">
        <v>2230</v>
      </c>
      <c r="K86" s="118">
        <f>SUM(C86:J86)</f>
        <v>109155</v>
      </c>
    </row>
    <row r="87" spans="1:11" s="2" customFormat="1" ht="11.25">
      <c r="A87" s="119"/>
      <c r="B87" s="88" t="s">
        <v>73</v>
      </c>
      <c r="C87" s="101">
        <v>189737</v>
      </c>
      <c r="D87" s="9">
        <v>0</v>
      </c>
      <c r="E87" s="9">
        <v>5568</v>
      </c>
      <c r="F87" s="101">
        <v>15447</v>
      </c>
      <c r="G87" s="9">
        <v>50625</v>
      </c>
      <c r="H87" s="101">
        <v>2126</v>
      </c>
      <c r="I87" s="9">
        <v>3134</v>
      </c>
      <c r="J87" s="9">
        <v>2160</v>
      </c>
      <c r="K87" s="118">
        <f t="shared" si="3"/>
        <v>268797</v>
      </c>
    </row>
    <row r="88" spans="1:11" s="2" customFormat="1" ht="11.25">
      <c r="A88" s="119"/>
      <c r="B88" s="88" t="s">
        <v>74</v>
      </c>
      <c r="C88" s="101">
        <v>34460</v>
      </c>
      <c r="D88" s="9">
        <v>0</v>
      </c>
      <c r="E88" s="9">
        <v>7562</v>
      </c>
      <c r="F88" s="101">
        <v>772</v>
      </c>
      <c r="G88" s="9">
        <v>21480</v>
      </c>
      <c r="H88" s="101">
        <v>125</v>
      </c>
      <c r="I88" s="9">
        <v>1400</v>
      </c>
      <c r="J88" s="9">
        <v>1580</v>
      </c>
      <c r="K88" s="118">
        <f t="shared" si="3"/>
        <v>67379</v>
      </c>
    </row>
    <row r="89" spans="1:11" s="2" customFormat="1" ht="12" thickBot="1">
      <c r="A89" s="126"/>
      <c r="B89" s="89" t="s">
        <v>9</v>
      </c>
      <c r="C89" s="121">
        <f aca="true" t="shared" si="7" ref="C89:K89">SUM(C85:C88)</f>
        <v>588445</v>
      </c>
      <c r="D89" s="122">
        <f t="shared" si="7"/>
        <v>4967</v>
      </c>
      <c r="E89" s="122">
        <f t="shared" si="7"/>
        <v>47194</v>
      </c>
      <c r="F89" s="122">
        <f t="shared" si="7"/>
        <v>59796</v>
      </c>
      <c r="G89" s="122">
        <f t="shared" si="7"/>
        <v>219844</v>
      </c>
      <c r="H89" s="122">
        <f t="shared" si="7"/>
        <v>31859</v>
      </c>
      <c r="I89" s="122">
        <f t="shared" si="7"/>
        <v>6820</v>
      </c>
      <c r="J89" s="123">
        <f t="shared" si="7"/>
        <v>8170</v>
      </c>
      <c r="K89" s="124">
        <f t="shared" si="7"/>
        <v>967095</v>
      </c>
    </row>
    <row r="90" spans="1:11" s="2" customFormat="1" ht="11.25">
      <c r="A90" s="119"/>
      <c r="B90" s="88" t="s">
        <v>71</v>
      </c>
      <c r="C90" s="129">
        <v>313520</v>
      </c>
      <c r="D90" s="130" t="s">
        <v>90</v>
      </c>
      <c r="E90" s="131">
        <v>18365</v>
      </c>
      <c r="F90" s="130">
        <v>3105</v>
      </c>
      <c r="G90" s="131">
        <v>105664</v>
      </c>
      <c r="H90" s="130">
        <v>4106</v>
      </c>
      <c r="I90" s="131">
        <v>1027</v>
      </c>
      <c r="J90" s="130">
        <v>1438</v>
      </c>
      <c r="K90" s="132">
        <f aca="true" t="shared" si="8" ref="K90:K108">SUM(C90:J90)</f>
        <v>447225</v>
      </c>
    </row>
    <row r="91" spans="1:11" s="2" customFormat="1" ht="11.25">
      <c r="A91" s="125" t="s">
        <v>91</v>
      </c>
      <c r="B91" s="88" t="s">
        <v>72</v>
      </c>
      <c r="C91" s="131">
        <v>13056</v>
      </c>
      <c r="D91" s="130" t="s">
        <v>90</v>
      </c>
      <c r="E91" s="131">
        <v>12330</v>
      </c>
      <c r="F91" s="130">
        <v>11412</v>
      </c>
      <c r="G91" s="131">
        <v>41806</v>
      </c>
      <c r="H91" s="130">
        <v>19385</v>
      </c>
      <c r="I91" s="131">
        <v>880</v>
      </c>
      <c r="J91" s="130">
        <v>1727</v>
      </c>
      <c r="K91" s="132">
        <f t="shared" si="8"/>
        <v>100596</v>
      </c>
    </row>
    <row r="92" spans="1:11" s="2" customFormat="1" ht="11.25">
      <c r="A92" s="119"/>
      <c r="B92" s="88" t="s">
        <v>73</v>
      </c>
      <c r="C92" s="131">
        <v>184721</v>
      </c>
      <c r="D92" s="130" t="s">
        <v>90</v>
      </c>
      <c r="E92" s="131">
        <v>4389</v>
      </c>
      <c r="F92" s="130">
        <v>12423</v>
      </c>
      <c r="G92" s="131">
        <v>51765</v>
      </c>
      <c r="H92" s="130">
        <v>2116</v>
      </c>
      <c r="I92" s="131">
        <v>2938</v>
      </c>
      <c r="J92" s="130">
        <v>1139</v>
      </c>
      <c r="K92" s="132">
        <f t="shared" si="8"/>
        <v>259491</v>
      </c>
    </row>
    <row r="93" spans="1:11" s="2" customFormat="1" ht="11.25">
      <c r="A93" s="119"/>
      <c r="B93" s="88" t="s">
        <v>74</v>
      </c>
      <c r="C93" s="131">
        <v>33770</v>
      </c>
      <c r="D93" s="130" t="s">
        <v>90</v>
      </c>
      <c r="E93" s="131">
        <v>9186</v>
      </c>
      <c r="F93" s="130">
        <v>824</v>
      </c>
      <c r="G93" s="131">
        <v>19370</v>
      </c>
      <c r="H93" s="130">
        <v>125</v>
      </c>
      <c r="I93" s="131">
        <v>1104</v>
      </c>
      <c r="J93" s="130">
        <v>852</v>
      </c>
      <c r="K93" s="132">
        <f t="shared" si="8"/>
        <v>65231</v>
      </c>
    </row>
    <row r="94" spans="1:11" s="2" customFormat="1" ht="12" thickBot="1">
      <c r="A94" s="126"/>
      <c r="B94" s="89" t="s">
        <v>9</v>
      </c>
      <c r="C94" s="133">
        <f>SUM(C90:C93)</f>
        <v>545067</v>
      </c>
      <c r="D94" s="134" t="s">
        <v>92</v>
      </c>
      <c r="E94" s="133">
        <f aca="true" t="shared" si="9" ref="E94:J94">SUM(E90:E93)</f>
        <v>44270</v>
      </c>
      <c r="F94" s="134">
        <f t="shared" si="9"/>
        <v>27764</v>
      </c>
      <c r="G94" s="133">
        <f t="shared" si="9"/>
        <v>218605</v>
      </c>
      <c r="H94" s="134">
        <f t="shared" si="9"/>
        <v>25732</v>
      </c>
      <c r="I94" s="133">
        <f t="shared" si="9"/>
        <v>5949</v>
      </c>
      <c r="J94" s="134">
        <f t="shared" si="9"/>
        <v>5156</v>
      </c>
      <c r="K94" s="135">
        <f t="shared" si="8"/>
        <v>872543</v>
      </c>
    </row>
    <row r="95" spans="1:11" s="2" customFormat="1" ht="11.25">
      <c r="A95" s="136"/>
      <c r="B95" s="90" t="s">
        <v>71</v>
      </c>
      <c r="C95" s="137">
        <v>301210</v>
      </c>
      <c r="D95" s="138" t="s">
        <v>90</v>
      </c>
      <c r="E95" s="137">
        <v>27297</v>
      </c>
      <c r="F95" s="138">
        <v>2440</v>
      </c>
      <c r="G95" s="137">
        <v>83865</v>
      </c>
      <c r="H95" s="138">
        <v>2745</v>
      </c>
      <c r="I95" s="137">
        <v>1280</v>
      </c>
      <c r="J95" s="138">
        <v>1277</v>
      </c>
      <c r="K95" s="139">
        <f>SUM(C95:J95)</f>
        <v>420114</v>
      </c>
    </row>
    <row r="96" spans="1:11" s="2" customFormat="1" ht="11.25">
      <c r="A96" s="125" t="s">
        <v>93</v>
      </c>
      <c r="B96" s="88" t="s">
        <v>72</v>
      </c>
      <c r="C96" s="131">
        <v>13046</v>
      </c>
      <c r="D96" s="130" t="s">
        <v>90</v>
      </c>
      <c r="E96" s="131">
        <v>12128</v>
      </c>
      <c r="F96" s="130">
        <v>10151</v>
      </c>
      <c r="G96" s="131">
        <v>40225</v>
      </c>
      <c r="H96" s="130">
        <v>19760</v>
      </c>
      <c r="I96" s="131">
        <v>1380</v>
      </c>
      <c r="J96" s="130">
        <v>1292</v>
      </c>
      <c r="K96" s="132">
        <f>SUM(C96:J96)</f>
        <v>97982</v>
      </c>
    </row>
    <row r="97" spans="1:11" s="2" customFormat="1" ht="11.25">
      <c r="A97" s="119"/>
      <c r="B97" s="88" t="s">
        <v>73</v>
      </c>
      <c r="C97" s="131">
        <v>177276</v>
      </c>
      <c r="D97" s="130" t="s">
        <v>90</v>
      </c>
      <c r="E97" s="131">
        <v>5374</v>
      </c>
      <c r="F97" s="130">
        <v>2985</v>
      </c>
      <c r="G97" s="131">
        <v>48485</v>
      </c>
      <c r="H97" s="130">
        <v>2003</v>
      </c>
      <c r="I97" s="131">
        <v>2435</v>
      </c>
      <c r="J97" s="130">
        <v>1275</v>
      </c>
      <c r="K97" s="132">
        <f>SUM(C97:J97)</f>
        <v>239833</v>
      </c>
    </row>
    <row r="98" spans="1:11" s="2" customFormat="1" ht="11.25">
      <c r="A98" s="119"/>
      <c r="B98" s="88" t="s">
        <v>74</v>
      </c>
      <c r="C98" s="131">
        <v>33540</v>
      </c>
      <c r="D98" s="130" t="s">
        <v>90</v>
      </c>
      <c r="E98" s="131">
        <v>9148</v>
      </c>
      <c r="F98" s="130">
        <v>816</v>
      </c>
      <c r="G98" s="131">
        <v>15060</v>
      </c>
      <c r="H98" s="130">
        <v>125</v>
      </c>
      <c r="I98" s="131">
        <v>735</v>
      </c>
      <c r="J98" s="130">
        <v>1136</v>
      </c>
      <c r="K98" s="132">
        <f>SUM(C98:J98)</f>
        <v>60560</v>
      </c>
    </row>
    <row r="99" spans="1:11" s="2" customFormat="1" ht="12" thickBot="1">
      <c r="A99" s="126"/>
      <c r="B99" s="89" t="s">
        <v>9</v>
      </c>
      <c r="C99" s="133">
        <f>SUM(C95:C98)</f>
        <v>525072</v>
      </c>
      <c r="D99" s="134" t="s">
        <v>92</v>
      </c>
      <c r="E99" s="133">
        <f aca="true" t="shared" si="10" ref="E99:J99">SUM(E95:E98)</f>
        <v>53947</v>
      </c>
      <c r="F99" s="134">
        <f t="shared" si="10"/>
        <v>16392</v>
      </c>
      <c r="G99" s="133">
        <f t="shared" si="10"/>
        <v>187635</v>
      </c>
      <c r="H99" s="134">
        <f t="shared" si="10"/>
        <v>24633</v>
      </c>
      <c r="I99" s="133">
        <f t="shared" si="10"/>
        <v>5830</v>
      </c>
      <c r="J99" s="134">
        <f t="shared" si="10"/>
        <v>4980</v>
      </c>
      <c r="K99" s="135">
        <f>SUM(C99:J99)</f>
        <v>818489</v>
      </c>
    </row>
    <row r="100" spans="1:11" s="2" customFormat="1" ht="11.25">
      <c r="A100" s="136"/>
      <c r="B100" s="90" t="s">
        <v>71</v>
      </c>
      <c r="C100" s="137">
        <v>302526</v>
      </c>
      <c r="D100" s="138" t="s">
        <v>90</v>
      </c>
      <c r="E100" s="137">
        <v>30376</v>
      </c>
      <c r="F100" s="138">
        <v>2980</v>
      </c>
      <c r="G100" s="137">
        <v>163050</v>
      </c>
      <c r="H100" s="138">
        <v>2745</v>
      </c>
      <c r="I100" s="137">
        <v>1200</v>
      </c>
      <c r="J100" s="138">
        <v>1169</v>
      </c>
      <c r="K100" s="139">
        <f>SUM(E100:J100)+C100</f>
        <v>504046</v>
      </c>
    </row>
    <row r="101" spans="1:11" s="2" customFormat="1" ht="11.25">
      <c r="A101" s="125" t="s">
        <v>94</v>
      </c>
      <c r="B101" s="88" t="s">
        <v>72</v>
      </c>
      <c r="C101" s="131">
        <v>13386</v>
      </c>
      <c r="D101" s="130" t="s">
        <v>90</v>
      </c>
      <c r="E101" s="131">
        <v>12098</v>
      </c>
      <c r="F101" s="130">
        <v>4344</v>
      </c>
      <c r="G101" s="131">
        <v>40225</v>
      </c>
      <c r="H101" s="130">
        <v>5900</v>
      </c>
      <c r="I101" s="131">
        <v>1320</v>
      </c>
      <c r="J101" s="130">
        <v>1409</v>
      </c>
      <c r="K101" s="132">
        <f t="shared" si="8"/>
        <v>78682</v>
      </c>
    </row>
    <row r="102" spans="1:11" s="2" customFormat="1" ht="11.25">
      <c r="A102" s="119"/>
      <c r="B102" s="88" t="s">
        <v>73</v>
      </c>
      <c r="C102" s="131">
        <v>179105</v>
      </c>
      <c r="D102" s="130" t="s">
        <v>90</v>
      </c>
      <c r="E102" s="131">
        <v>4910</v>
      </c>
      <c r="F102" s="130">
        <v>2623</v>
      </c>
      <c r="G102" s="131">
        <v>47855</v>
      </c>
      <c r="H102" s="130">
        <v>2003</v>
      </c>
      <c r="I102" s="131">
        <v>2250</v>
      </c>
      <c r="J102" s="130">
        <v>1346</v>
      </c>
      <c r="K102" s="132">
        <f t="shared" si="8"/>
        <v>240092</v>
      </c>
    </row>
    <row r="103" spans="1:11" s="2" customFormat="1" ht="11.25">
      <c r="A103" s="119"/>
      <c r="B103" s="88" t="s">
        <v>74</v>
      </c>
      <c r="C103" s="131">
        <v>34115</v>
      </c>
      <c r="D103" s="130" t="s">
        <v>90</v>
      </c>
      <c r="E103" s="131">
        <v>7089</v>
      </c>
      <c r="F103" s="130">
        <v>829</v>
      </c>
      <c r="G103" s="131">
        <v>51415</v>
      </c>
      <c r="H103" s="130">
        <v>125</v>
      </c>
      <c r="I103" s="131">
        <v>760</v>
      </c>
      <c r="J103" s="130">
        <v>1144</v>
      </c>
      <c r="K103" s="132">
        <f t="shared" si="8"/>
        <v>95477</v>
      </c>
    </row>
    <row r="104" spans="1:11" s="2" customFormat="1" ht="12" thickBot="1">
      <c r="A104" s="126"/>
      <c r="B104" s="89" t="s">
        <v>9</v>
      </c>
      <c r="C104" s="133">
        <f>SUM(C100:C103)</f>
        <v>529132</v>
      </c>
      <c r="D104" s="134" t="s">
        <v>92</v>
      </c>
      <c r="E104" s="133">
        <f>SUM(E100:E103)</f>
        <v>54473</v>
      </c>
      <c r="F104" s="134">
        <f>SUM(F100:F103)</f>
        <v>10776</v>
      </c>
      <c r="G104" s="133">
        <f>SUM(G100:G103)</f>
        <v>302545</v>
      </c>
      <c r="H104" s="134">
        <f>SUM(H100:H103)</f>
        <v>10773</v>
      </c>
      <c r="I104" s="133">
        <f>SUM(I100:I103)</f>
        <v>5530</v>
      </c>
      <c r="J104" s="134">
        <v>5068</v>
      </c>
      <c r="K104" s="135">
        <f t="shared" si="8"/>
        <v>918297</v>
      </c>
    </row>
    <row r="105" spans="1:11" s="2" customFormat="1" ht="11.25">
      <c r="A105" s="136"/>
      <c r="B105" s="90" t="s">
        <v>71</v>
      </c>
      <c r="C105" s="137">
        <v>331466</v>
      </c>
      <c r="D105" s="138" t="s">
        <v>90</v>
      </c>
      <c r="E105" s="137">
        <v>36258</v>
      </c>
      <c r="F105" s="138">
        <v>4140</v>
      </c>
      <c r="G105" s="137">
        <v>178630</v>
      </c>
      <c r="H105" s="138">
        <v>2745</v>
      </c>
      <c r="I105" s="137">
        <v>755</v>
      </c>
      <c r="J105" s="138">
        <v>1123</v>
      </c>
      <c r="K105" s="139">
        <f>SUM(E105:J105)+C105</f>
        <v>555117</v>
      </c>
    </row>
    <row r="106" spans="1:11" s="2" customFormat="1" ht="11.25">
      <c r="A106" s="125" t="s">
        <v>100</v>
      </c>
      <c r="B106" s="88" t="s">
        <v>72</v>
      </c>
      <c r="C106" s="131">
        <v>13578</v>
      </c>
      <c r="D106" s="130" t="s">
        <v>90</v>
      </c>
      <c r="E106" s="131">
        <v>10822</v>
      </c>
      <c r="F106" s="130">
        <v>3566</v>
      </c>
      <c r="G106" s="131">
        <v>37416</v>
      </c>
      <c r="H106" s="130">
        <v>5900</v>
      </c>
      <c r="I106" s="131">
        <v>758</v>
      </c>
      <c r="J106" s="130">
        <v>1760</v>
      </c>
      <c r="K106" s="132">
        <f t="shared" si="8"/>
        <v>73800</v>
      </c>
    </row>
    <row r="107" spans="1:11" s="2" customFormat="1" ht="11.25">
      <c r="A107" s="119"/>
      <c r="B107" s="88" t="s">
        <v>73</v>
      </c>
      <c r="C107" s="131">
        <v>178613</v>
      </c>
      <c r="D107" s="130" t="s">
        <v>90</v>
      </c>
      <c r="E107" s="131">
        <v>4222</v>
      </c>
      <c r="F107" s="130">
        <v>1532</v>
      </c>
      <c r="G107" s="131">
        <v>44620</v>
      </c>
      <c r="H107" s="130">
        <v>2031</v>
      </c>
      <c r="I107" s="131">
        <v>1895</v>
      </c>
      <c r="J107" s="130">
        <v>1699</v>
      </c>
      <c r="K107" s="132">
        <f t="shared" si="8"/>
        <v>234612</v>
      </c>
    </row>
    <row r="108" spans="1:11" s="2" customFormat="1" ht="11.25">
      <c r="A108" s="119"/>
      <c r="B108" s="88" t="s">
        <v>74</v>
      </c>
      <c r="C108" s="131">
        <v>37960</v>
      </c>
      <c r="D108" s="130" t="s">
        <v>90</v>
      </c>
      <c r="E108" s="131">
        <v>7299</v>
      </c>
      <c r="F108" s="130">
        <v>352</v>
      </c>
      <c r="G108" s="131">
        <v>33487</v>
      </c>
      <c r="H108" s="130">
        <v>320</v>
      </c>
      <c r="I108" s="131">
        <v>710</v>
      </c>
      <c r="J108" s="130">
        <v>1777</v>
      </c>
      <c r="K108" s="132">
        <f t="shared" si="8"/>
        <v>81905</v>
      </c>
    </row>
    <row r="109" spans="1:11" s="2" customFormat="1" ht="12" thickBot="1">
      <c r="A109" s="126"/>
      <c r="B109" s="89" t="s">
        <v>9</v>
      </c>
      <c r="C109" s="133">
        <f>SUM(C105:C108)</f>
        <v>561617</v>
      </c>
      <c r="D109" s="134" t="s">
        <v>92</v>
      </c>
      <c r="E109" s="133">
        <f aca="true" t="shared" si="11" ref="E109:J109">SUM(E105:E108)</f>
        <v>58601</v>
      </c>
      <c r="F109" s="134">
        <f t="shared" si="11"/>
        <v>9590</v>
      </c>
      <c r="G109" s="133">
        <f t="shared" si="11"/>
        <v>294153</v>
      </c>
      <c r="H109" s="134">
        <f t="shared" si="11"/>
        <v>10996</v>
      </c>
      <c r="I109" s="133">
        <f t="shared" si="11"/>
        <v>4118</v>
      </c>
      <c r="J109" s="134">
        <f t="shared" si="11"/>
        <v>6359</v>
      </c>
      <c r="K109" s="135">
        <f>SUM(C109:J109)</f>
        <v>945434</v>
      </c>
    </row>
    <row r="110" spans="1:11" s="2" customFormat="1" ht="11.25">
      <c r="A110" s="136"/>
      <c r="B110" s="90" t="s">
        <v>71</v>
      </c>
      <c r="C110" s="137">
        <v>333078</v>
      </c>
      <c r="D110" s="138" t="s">
        <v>90</v>
      </c>
      <c r="E110" s="137">
        <v>32328</v>
      </c>
      <c r="F110" s="138">
        <v>2720</v>
      </c>
      <c r="G110" s="137">
        <v>178766</v>
      </c>
      <c r="H110" s="138">
        <v>3435</v>
      </c>
      <c r="I110" s="137">
        <v>765</v>
      </c>
      <c r="J110" s="138">
        <v>1604</v>
      </c>
      <c r="K110" s="139">
        <f>SUM(E110:J110)+C110</f>
        <v>552696</v>
      </c>
    </row>
    <row r="111" spans="1:11" s="2" customFormat="1" ht="11.25">
      <c r="A111" s="125" t="s">
        <v>101</v>
      </c>
      <c r="B111" s="88" t="s">
        <v>72</v>
      </c>
      <c r="C111" s="131">
        <v>13216</v>
      </c>
      <c r="D111" s="130" t="s">
        <v>90</v>
      </c>
      <c r="E111" s="131">
        <v>8894</v>
      </c>
      <c r="F111" s="130">
        <v>2178</v>
      </c>
      <c r="G111" s="131">
        <v>35835</v>
      </c>
      <c r="H111" s="130">
        <v>7280</v>
      </c>
      <c r="I111" s="131">
        <v>1047</v>
      </c>
      <c r="J111" s="130">
        <v>1853</v>
      </c>
      <c r="K111" s="132">
        <f>SUM(C111:J111)</f>
        <v>70303</v>
      </c>
    </row>
    <row r="112" spans="1:11" s="2" customFormat="1" ht="11.25">
      <c r="A112" s="119"/>
      <c r="B112" s="88" t="s">
        <v>73</v>
      </c>
      <c r="C112" s="131">
        <v>172664</v>
      </c>
      <c r="D112" s="130" t="s">
        <v>90</v>
      </c>
      <c r="E112" s="131">
        <v>4169</v>
      </c>
      <c r="F112" s="130">
        <v>1670</v>
      </c>
      <c r="G112" s="131">
        <v>42845</v>
      </c>
      <c r="H112" s="130">
        <v>2333</v>
      </c>
      <c r="I112" s="131">
        <v>1735</v>
      </c>
      <c r="J112" s="130">
        <v>1796</v>
      </c>
      <c r="K112" s="132">
        <f>SUM(C112:J112)</f>
        <v>227212</v>
      </c>
    </row>
    <row r="113" spans="1:11" s="2" customFormat="1" ht="11.25">
      <c r="A113" s="119"/>
      <c r="B113" s="88" t="s">
        <v>74</v>
      </c>
      <c r="C113" s="131">
        <v>37555</v>
      </c>
      <c r="D113" s="130" t="s">
        <v>90</v>
      </c>
      <c r="E113" s="131">
        <v>7516</v>
      </c>
      <c r="F113" s="130">
        <v>362</v>
      </c>
      <c r="G113" s="131">
        <v>19169</v>
      </c>
      <c r="H113" s="130">
        <v>626</v>
      </c>
      <c r="I113" s="131">
        <v>765</v>
      </c>
      <c r="J113" s="130">
        <v>1542</v>
      </c>
      <c r="K113" s="132">
        <f>SUM(C113:J113)</f>
        <v>67535</v>
      </c>
    </row>
    <row r="114" spans="1:11" s="2" customFormat="1" ht="12" thickBot="1">
      <c r="A114" s="126"/>
      <c r="B114" s="89" t="s">
        <v>9</v>
      </c>
      <c r="C114" s="133">
        <f>SUM(C110:C113)</f>
        <v>556513</v>
      </c>
      <c r="D114" s="134" t="s">
        <v>92</v>
      </c>
      <c r="E114" s="133">
        <f aca="true" t="shared" si="12" ref="E114:J114">SUM(E110:E113)</f>
        <v>52907</v>
      </c>
      <c r="F114" s="134">
        <f t="shared" si="12"/>
        <v>6930</v>
      </c>
      <c r="G114" s="133">
        <f t="shared" si="12"/>
        <v>276615</v>
      </c>
      <c r="H114" s="134">
        <f t="shared" si="12"/>
        <v>13674</v>
      </c>
      <c r="I114" s="133">
        <f t="shared" si="12"/>
        <v>4312</v>
      </c>
      <c r="J114" s="133">
        <f t="shared" si="12"/>
        <v>6795</v>
      </c>
      <c r="K114" s="135">
        <f>SUM(C114:J114)</f>
        <v>917746</v>
      </c>
    </row>
    <row r="115" spans="1:13" s="83" customFormat="1" ht="11.25">
      <c r="A115" s="2" t="s">
        <v>95</v>
      </c>
      <c r="B115" s="92"/>
      <c r="C115" s="2"/>
      <c r="D115" s="2"/>
      <c r="E115" s="2"/>
      <c r="F115" s="2"/>
      <c r="G115" s="2"/>
      <c r="J115" s="2" t="s">
        <v>98</v>
      </c>
      <c r="K115" s="2"/>
      <c r="M115" s="101"/>
    </row>
    <row r="116" spans="1:13" s="83" customFormat="1" ht="11.25">
      <c r="A116" s="95" t="s">
        <v>82</v>
      </c>
      <c r="B116" s="92"/>
      <c r="C116" s="2"/>
      <c r="D116" s="2"/>
      <c r="E116" s="2"/>
      <c r="F116" s="2"/>
      <c r="G116" s="2"/>
      <c r="H116" s="2"/>
      <c r="I116" s="95"/>
      <c r="K116" s="2"/>
      <c r="M116" s="101"/>
    </row>
    <row r="117" spans="1:13" s="83" customFormat="1" ht="11.25">
      <c r="A117" s="2" t="s">
        <v>86</v>
      </c>
      <c r="B117" s="92"/>
      <c r="C117" s="101"/>
      <c r="D117" s="101"/>
      <c r="E117" s="101"/>
      <c r="F117" s="101"/>
      <c r="G117" s="101"/>
      <c r="H117" s="101"/>
      <c r="I117" s="102"/>
      <c r="J117" s="101"/>
      <c r="K117" s="103"/>
      <c r="M117" s="101"/>
    </row>
    <row r="118" s="2" customFormat="1" ht="11.25">
      <c r="B118" s="92"/>
    </row>
    <row r="119" s="2" customFormat="1" ht="11.25">
      <c r="B119" s="92"/>
    </row>
    <row r="120" s="2" customFormat="1" ht="11.25">
      <c r="B120" s="85"/>
    </row>
    <row r="121" s="2" customFormat="1" ht="11.25">
      <c r="B121" s="85"/>
    </row>
    <row r="122" s="2" customFormat="1" ht="9" customHeight="1">
      <c r="B122" s="85"/>
    </row>
  </sheetData>
  <sheetProtection/>
  <mergeCells count="1">
    <mergeCell ref="K1:K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&amp;L&amp;12観　光</oddHeader>
    <oddFooter>&amp;C46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村上和昭</dc:creator>
  <cp:keywords/>
  <dc:description/>
  <cp:lastModifiedBy>飯山市役所</cp:lastModifiedBy>
  <cp:lastPrinted>2007-12-18T07:09:27Z</cp:lastPrinted>
  <dcterms:created xsi:type="dcterms:W3CDTF">2004-10-08T07:57:30Z</dcterms:created>
  <dcterms:modified xsi:type="dcterms:W3CDTF">2008-03-29T13:02:21Z</dcterms:modified>
  <cp:category/>
  <cp:version/>
  <cp:contentType/>
  <cp:contentStatus/>
</cp:coreProperties>
</file>