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315" windowWidth="11175" windowHeight="6510" tabRatio="668" firstSheet="1" activeTab="4"/>
  </bookViews>
  <sheets>
    <sheet name="グラフ用データ" sheetId="1" state="hidden" r:id="rId1"/>
    <sheet name="年別気象状況" sheetId="2" r:id="rId2"/>
    <sheet name="月別積雪" sheetId="3" r:id="rId3"/>
    <sheet name="降雪量" sheetId="4" r:id="rId4"/>
    <sheet name="降水量" sheetId="5" r:id="rId5"/>
  </sheets>
  <definedNames>
    <definedName name="_xlnm.Print_Area" localSheetId="4">'降水量'!$A$1:$R$56</definedName>
    <definedName name="_xlnm.Print_Area" localSheetId="3">'降雪量'!$A$1:$I$51</definedName>
  </definedNames>
  <calcPr fullCalcOnLoad="1"/>
</workbook>
</file>

<file path=xl/sharedStrings.xml><?xml version="1.0" encoding="utf-8"?>
<sst xmlns="http://schemas.openxmlformats.org/spreadsheetml/2006/main" count="385" uniqueCount="269">
  <si>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</si>
  <si>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</si>
  <si>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</si>
  <si>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</si>
  <si>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</si>
  <si>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</si>
  <si>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</si>
  <si>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</si>
  <si>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</si>
  <si>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</si>
  <si>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</si>
  <si>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霜</t>
  </si>
  <si>
    <t>１月</t>
  </si>
  <si>
    <t>計</t>
  </si>
  <si>
    <t>1月</t>
  </si>
  <si>
    <t>１１月</t>
  </si>
  <si>
    <t>１２月</t>
  </si>
  <si>
    <t>2月</t>
  </si>
  <si>
    <t>3月</t>
  </si>
  <si>
    <t>4月</t>
  </si>
  <si>
    <t>無霜</t>
  </si>
  <si>
    <t>０ｃｍ</t>
  </si>
  <si>
    <t>以上</t>
  </si>
  <si>
    <t>左のうち</t>
  </si>
  <si>
    <t>50㎝以上</t>
  </si>
  <si>
    <t>降　　　　雪</t>
  </si>
  <si>
    <t>根　　　　雪</t>
  </si>
  <si>
    <t>深さ</t>
  </si>
  <si>
    <t>起月日</t>
  </si>
  <si>
    <t>期間</t>
  </si>
  <si>
    <t>終霜</t>
  </si>
  <si>
    <t>初霜</t>
  </si>
  <si>
    <t>期間</t>
  </si>
  <si>
    <t>始</t>
  </si>
  <si>
    <t>終</t>
  </si>
  <si>
    <t>最     深</t>
  </si>
  <si>
    <t>月　　別　　最　　深　　雪　　　（ｃｍ）</t>
  </si>
  <si>
    <t>12月</t>
  </si>
  <si>
    <t>９月</t>
  </si>
  <si>
    <t>５月</t>
  </si>
  <si>
    <t>10月</t>
  </si>
  <si>
    <t>９月</t>
  </si>
  <si>
    <t>10/27</t>
  </si>
  <si>
    <t>8/31</t>
  </si>
  <si>
    <t>8/26</t>
  </si>
  <si>
    <t>9/13</t>
  </si>
  <si>
    <t>9/27</t>
  </si>
  <si>
    <t>7/11</t>
  </si>
  <si>
    <t>6/25</t>
  </si>
  <si>
    <t>7/17</t>
  </si>
  <si>
    <t>2/26</t>
  </si>
  <si>
    <t>2/ 9</t>
  </si>
  <si>
    <t>1/ 7</t>
  </si>
  <si>
    <t>2/26</t>
  </si>
  <si>
    <t>-</t>
  </si>
  <si>
    <t>3/ 3</t>
  </si>
  <si>
    <t>2/17</t>
  </si>
  <si>
    <t>12/29</t>
  </si>
  <si>
    <t>1/28</t>
  </si>
  <si>
    <t>2/14</t>
  </si>
  <si>
    <t>2/10</t>
  </si>
  <si>
    <t>3/ 5</t>
  </si>
  <si>
    <t>2/22</t>
  </si>
  <si>
    <t>1/27</t>
  </si>
  <si>
    <t>4/26</t>
  </si>
  <si>
    <t>4/19</t>
  </si>
  <si>
    <t>4/17</t>
  </si>
  <si>
    <t>4/18</t>
  </si>
  <si>
    <t>4/24</t>
  </si>
  <si>
    <t>4/30</t>
  </si>
  <si>
    <t>10/22</t>
  </si>
  <si>
    <t>11/ 3</t>
  </si>
  <si>
    <t>11/ 1</t>
  </si>
  <si>
    <t>11/ 6</t>
  </si>
  <si>
    <t>10/25</t>
  </si>
  <si>
    <t>11/12</t>
  </si>
  <si>
    <t>１１月</t>
  </si>
  <si>
    <t>-</t>
  </si>
  <si>
    <t>平成元年</t>
  </si>
  <si>
    <t>-</t>
  </si>
  <si>
    <t>-</t>
  </si>
  <si>
    <t>-</t>
  </si>
  <si>
    <t xml:space="preserve">        月</t>
  </si>
  <si>
    <t>１月</t>
  </si>
  <si>
    <t xml:space="preserve"> 年</t>
  </si>
  <si>
    <t>2/6</t>
  </si>
  <si>
    <t>-</t>
  </si>
  <si>
    <t>年　　度</t>
  </si>
  <si>
    <t>（１月～４月</t>
  </si>
  <si>
    <t>は翌年）</t>
  </si>
  <si>
    <t>年　　度</t>
  </si>
  <si>
    <t>9/15</t>
  </si>
  <si>
    <t>6/23</t>
  </si>
  <si>
    <t>2/29</t>
  </si>
  <si>
    <t>1/19</t>
  </si>
  <si>
    <t>1/6</t>
  </si>
  <si>
    <t>-</t>
  </si>
  <si>
    <t>6/14</t>
  </si>
  <si>
    <t>10/1</t>
  </si>
  <si>
    <t>3/11</t>
  </si>
  <si>
    <t>8/1</t>
  </si>
  <si>
    <t>期間</t>
  </si>
  <si>
    <t>関数が入っている</t>
  </si>
  <si>
    <t>10/20</t>
  </si>
  <si>
    <t>8/16</t>
  </si>
  <si>
    <t>平成元年</t>
  </si>
  <si>
    <t>西暦</t>
  </si>
  <si>
    <t>2/24</t>
  </si>
  <si>
    <t>11/13</t>
  </si>
  <si>
    <t>4/5</t>
  </si>
  <si>
    <t>12/8</t>
  </si>
  <si>
    <t>4/24</t>
  </si>
  <si>
    <t>5/14</t>
  </si>
  <si>
    <t>10/28</t>
  </si>
  <si>
    <t>2/24</t>
  </si>
  <si>
    <t>11/12</t>
  </si>
  <si>
    <t>4/2</t>
  </si>
  <si>
    <t>12/3</t>
  </si>
  <si>
    <t>4/11</t>
  </si>
  <si>
    <t>5/10</t>
  </si>
  <si>
    <t>10/23</t>
  </si>
  <si>
    <t>2/18</t>
  </si>
  <si>
    <t>12/2</t>
  </si>
  <si>
    <t>4/15</t>
  </si>
  <si>
    <t>1/5</t>
  </si>
  <si>
    <t>4/9</t>
  </si>
  <si>
    <t>4/27</t>
  </si>
  <si>
    <t>1/28</t>
  </si>
  <si>
    <t>12/13</t>
  </si>
  <si>
    <t>12/14</t>
  </si>
  <si>
    <t>4/13</t>
  </si>
  <si>
    <t>5/31</t>
  </si>
  <si>
    <t>2/10</t>
  </si>
  <si>
    <t>11/8</t>
  </si>
  <si>
    <t>11/28</t>
  </si>
  <si>
    <t>3/22</t>
  </si>
  <si>
    <t>4/6</t>
  </si>
  <si>
    <t>10/27</t>
  </si>
  <si>
    <t>2/14</t>
  </si>
  <si>
    <t>11/24</t>
  </si>
  <si>
    <t>3/27</t>
  </si>
  <si>
    <t>12/28</t>
  </si>
  <si>
    <t>4/7</t>
  </si>
  <si>
    <t>4/21</t>
  </si>
  <si>
    <t>10/31</t>
  </si>
  <si>
    <t>９月</t>
  </si>
  <si>
    <t>８月</t>
  </si>
  <si>
    <t>1月</t>
  </si>
  <si>
    <t>７月</t>
  </si>
  <si>
    <t>１０月</t>
  </si>
  <si>
    <t>9/16</t>
  </si>
  <si>
    <t>年間</t>
  </si>
  <si>
    <t>平均</t>
  </si>
  <si>
    <t>年間降水量</t>
  </si>
  <si>
    <t>年平均気温</t>
  </si>
  <si>
    <t>昭和59年</t>
  </si>
  <si>
    <t>60</t>
  </si>
  <si>
    <t>60</t>
  </si>
  <si>
    <t>61</t>
  </si>
  <si>
    <t>61</t>
  </si>
  <si>
    <t>62</t>
  </si>
  <si>
    <t>62</t>
  </si>
  <si>
    <t>63</t>
  </si>
  <si>
    <t>63</t>
  </si>
  <si>
    <t>平成2年</t>
  </si>
  <si>
    <t>3</t>
  </si>
  <si>
    <t>3</t>
  </si>
  <si>
    <t>4</t>
  </si>
  <si>
    <t>4</t>
  </si>
  <si>
    <t>5</t>
  </si>
  <si>
    <t>5</t>
  </si>
  <si>
    <t>6</t>
  </si>
  <si>
    <t>6</t>
  </si>
  <si>
    <t>7</t>
  </si>
  <si>
    <t>7</t>
  </si>
  <si>
    <t>8</t>
  </si>
  <si>
    <t>8</t>
  </si>
  <si>
    <t>9</t>
  </si>
  <si>
    <t>9</t>
  </si>
  <si>
    <t>10</t>
  </si>
  <si>
    <t>10</t>
  </si>
  <si>
    <t>11</t>
  </si>
  <si>
    <t>11</t>
  </si>
  <si>
    <t>12</t>
  </si>
  <si>
    <t>12</t>
  </si>
  <si>
    <t>13</t>
  </si>
  <si>
    <t>13</t>
  </si>
  <si>
    <t>14</t>
  </si>
  <si>
    <t>14</t>
  </si>
  <si>
    <t>15</t>
  </si>
  <si>
    <t>15</t>
  </si>
  <si>
    <t>16</t>
  </si>
  <si>
    <t>16</t>
  </si>
  <si>
    <t>昭和20年</t>
  </si>
  <si>
    <t>50</t>
  </si>
  <si>
    <t>50</t>
  </si>
  <si>
    <t>55</t>
  </si>
  <si>
    <t>55</t>
  </si>
  <si>
    <t>56</t>
  </si>
  <si>
    <t>56</t>
  </si>
  <si>
    <t>57</t>
  </si>
  <si>
    <t>57</t>
  </si>
  <si>
    <t>58</t>
  </si>
  <si>
    <t>58</t>
  </si>
  <si>
    <t>59</t>
  </si>
  <si>
    <t>59</t>
  </si>
  <si>
    <t>50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</si>
  <si>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</si>
  <si>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</si>
  <si>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</si>
  <si>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</si>
  <si>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</si>
  <si>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</si>
  <si>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</si>
  <si>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</si>
  <si>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</si>
  <si>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</si>
  <si>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</si>
  <si>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</si>
  <si>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</si>
  <si>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</si>
  <si>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</si>
  <si>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</si>
  <si>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</si>
  <si>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</si>
  <si>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</si>
  <si>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</si>
  <si>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</si>
  <si>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</si>
  <si>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</si>
  <si>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１月</t>
  </si>
  <si>
    <t>最高気</t>
  </si>
  <si>
    <t>最低気</t>
  </si>
  <si>
    <t>温の極</t>
  </si>
  <si>
    <t>単位：℃（月間平均）</t>
  </si>
  <si>
    <t>単位：ｃｍ</t>
  </si>
  <si>
    <t>単位：ｍｍ</t>
  </si>
  <si>
    <t>降水最大日量</t>
  </si>
  <si>
    <t>2/14</t>
  </si>
  <si>
    <t>-</t>
  </si>
  <si>
    <r>
      <t>1</t>
    </r>
    <r>
      <rPr>
        <sz val="11"/>
        <rFont val="ＭＳ Ｐゴシック"/>
        <family val="3"/>
      </rPr>
      <t>7</t>
    </r>
  </si>
  <si>
    <t>2/5</t>
  </si>
  <si>
    <t>17</t>
  </si>
  <si>
    <r>
      <t>1</t>
    </r>
    <r>
      <rPr>
        <sz val="11"/>
        <rFont val="ＭＳ Ｐゴシック"/>
        <family val="3"/>
      </rPr>
      <t>8</t>
    </r>
  </si>
  <si>
    <t>18</t>
  </si>
  <si>
    <r>
      <t>1</t>
    </r>
    <r>
      <rPr>
        <sz val="11"/>
        <rFont val="ＭＳ Ｐゴシック"/>
        <family val="3"/>
      </rPr>
      <t>8</t>
    </r>
  </si>
  <si>
    <t>12/29</t>
  </si>
  <si>
    <t>-</t>
  </si>
  <si>
    <t>降雪量</t>
  </si>
  <si>
    <t>降水量</t>
  </si>
  <si>
    <t>18</t>
  </si>
  <si>
    <t>年別気象状況</t>
  </si>
  <si>
    <t>月別積雪</t>
  </si>
  <si>
    <t>2</t>
  </si>
  <si>
    <t>月平均</t>
  </si>
  <si>
    <t>長野地方気象台飯山地域気象観測所（表中、平成２年から）</t>
  </si>
  <si>
    <t>資料 ：</t>
  </si>
  <si>
    <t>資料 ：</t>
  </si>
  <si>
    <t>積雪日数　　</t>
  </si>
  <si>
    <t>長野県農事試験場飯山試験地（表中、平成元年まで）</t>
  </si>
  <si>
    <t>長野地方気象台飯山地域気象観測所（表中、平成２年から）</t>
  </si>
  <si>
    <t>長野県農事試験場飯山試験地（表中、平成元年まで）、</t>
  </si>
  <si>
    <t>資料 ：長野県農事試験場飯山試験地（表中、平成元年まで）、長野地方気象台飯山地域気象観測所（表中、平成２年から）</t>
  </si>
  <si>
    <t>※平成３年からは、積雪の差を降雪量とする。（　）は近隣観測地での代替数値。</t>
  </si>
  <si>
    <t>資料 ：長野県農事試験場飯山試験地（表中、平成元年まで）、長野地方気象台飯山地域気象観測所（表中、平成２年から）</t>
  </si>
  <si>
    <t>7/18.10/7</t>
  </si>
  <si>
    <t>日雨量</t>
  </si>
  <si>
    <t>起月</t>
  </si>
  <si>
    <t>年合計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</si>
</sst>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0.0_);\(0.0\)"/>
    <numFmt numFmtId="179" formatCode="0_ "/>
    <numFmt numFmtId="180" formatCode="0.00_ "/>
    <numFmt numFmtId="181" formatCode="#,##0;[Red]#,##0"/>
    <numFmt numFmtId="182" formatCode="m/d"/>
    <numFmt numFmtId="183" formatCode="mmm\-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7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.25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HG創英角ｺﾞｼｯｸUB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2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220">
    <xf numFmtId="176" fontId="0" fillId="0" borderId="0" xfId="0" applyAlignment="1">
      <alignment/>
    </xf>
    <xf numFmtId="176" fontId="0" fillId="0" borderId="10" xfId="0" applyBorder="1" applyAlignment="1">
      <alignment/>
    </xf>
    <xf numFmtId="176" fontId="0" fillId="0" borderId="11" xfId="0" applyBorder="1" applyAlignment="1">
      <alignment/>
    </xf>
    <xf numFmtId="176" fontId="2" fillId="0" borderId="0" xfId="0" applyFont="1" applyBorder="1" applyAlignment="1">
      <alignment horizontal="center"/>
    </xf>
    <xf numFmtId="176" fontId="2" fillId="0" borderId="12" xfId="0" applyFont="1" applyBorder="1" applyAlignment="1">
      <alignment horizontal="center"/>
    </xf>
    <xf numFmtId="176" fontId="2" fillId="0" borderId="13" xfId="0" applyFont="1" applyBorder="1" applyAlignment="1">
      <alignment horizontal="center"/>
    </xf>
    <xf numFmtId="176" fontId="2" fillId="0" borderId="14" xfId="0" applyFont="1" applyBorder="1" applyAlignment="1">
      <alignment horizontal="center"/>
    </xf>
    <xf numFmtId="176" fontId="2" fillId="0" borderId="11" xfId="0" applyFont="1" applyBorder="1" applyAlignment="1">
      <alignment/>
    </xf>
    <xf numFmtId="176" fontId="2" fillId="0" borderId="15" xfId="0" applyFont="1" applyBorder="1" applyAlignment="1">
      <alignment horizontal="center"/>
    </xf>
    <xf numFmtId="176" fontId="0" fillId="0" borderId="16" xfId="0" applyBorder="1" applyAlignment="1">
      <alignment/>
    </xf>
    <xf numFmtId="176" fontId="4" fillId="0" borderId="0" xfId="0" applyFont="1" applyAlignment="1">
      <alignment/>
    </xf>
    <xf numFmtId="176" fontId="5" fillId="0" borderId="0" xfId="0" applyFont="1" applyAlignment="1">
      <alignment/>
    </xf>
    <xf numFmtId="176" fontId="6" fillId="0" borderId="0" xfId="0" applyFont="1" applyAlignment="1">
      <alignment/>
    </xf>
    <xf numFmtId="176" fontId="4" fillId="0" borderId="17" xfId="0" applyFont="1" applyBorder="1" applyAlignment="1">
      <alignment horizontal="center" vertical="distributed"/>
    </xf>
    <xf numFmtId="179" fontId="4" fillId="0" borderId="0" xfId="0" applyNumberFormat="1" applyFont="1" applyBorder="1" applyAlignment="1">
      <alignment/>
    </xf>
    <xf numFmtId="179" fontId="4" fillId="0" borderId="18" xfId="0" applyNumberFormat="1" applyFont="1" applyBorder="1" applyAlignment="1">
      <alignment/>
    </xf>
    <xf numFmtId="38" fontId="4" fillId="0" borderId="0" xfId="49" applyFont="1" applyBorder="1" applyAlignment="1">
      <alignment/>
    </xf>
    <xf numFmtId="179" fontId="4" fillId="0" borderId="14" xfId="0" applyNumberFormat="1" applyFont="1" applyBorder="1" applyAlignment="1">
      <alignment/>
    </xf>
    <xf numFmtId="176" fontId="4" fillId="0" borderId="19" xfId="0" applyFont="1" applyBorder="1" applyAlignment="1">
      <alignment horizontal="right"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76" fontId="4" fillId="0" borderId="24" xfId="0" applyFont="1" applyBorder="1" applyAlignment="1">
      <alignment horizontal="center"/>
    </xf>
    <xf numFmtId="176" fontId="4" fillId="0" borderId="25" xfId="0" applyFont="1" applyBorder="1" applyAlignment="1">
      <alignment horizontal="center"/>
    </xf>
    <xf numFmtId="176" fontId="4" fillId="0" borderId="26" xfId="0" applyFont="1" applyBorder="1" applyAlignment="1">
      <alignment horizontal="center"/>
    </xf>
    <xf numFmtId="176" fontId="4" fillId="0" borderId="27" xfId="0" applyFont="1" applyBorder="1" applyAlignment="1">
      <alignment horizontal="center"/>
    </xf>
    <xf numFmtId="179" fontId="4" fillId="0" borderId="0" xfId="0" applyNumberFormat="1" applyFont="1" applyBorder="1" applyAlignment="1">
      <alignment horizontal="left" indent="3"/>
    </xf>
    <xf numFmtId="38" fontId="4" fillId="0" borderId="14" xfId="49" applyFont="1" applyBorder="1" applyAlignment="1">
      <alignment/>
    </xf>
    <xf numFmtId="17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0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176" fontId="0" fillId="0" borderId="0" xfId="0" applyAlignment="1">
      <alignment horizontal="center"/>
    </xf>
    <xf numFmtId="49" fontId="4" fillId="0" borderId="19" xfId="0" applyNumberFormat="1" applyFont="1" applyBorder="1" applyAlignment="1">
      <alignment horizontal="right"/>
    </xf>
    <xf numFmtId="176" fontId="2" fillId="0" borderId="0" xfId="0" applyFont="1" applyBorder="1" applyAlignment="1">
      <alignment/>
    </xf>
    <xf numFmtId="181" fontId="4" fillId="0" borderId="0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179" fontId="4" fillId="0" borderId="30" xfId="0" applyNumberFormat="1" applyFont="1" applyBorder="1" applyAlignment="1">
      <alignment/>
    </xf>
    <xf numFmtId="38" fontId="4" fillId="0" borderId="31" xfId="49" applyFont="1" applyBorder="1" applyAlignment="1">
      <alignment/>
    </xf>
    <xf numFmtId="179" fontId="4" fillId="0" borderId="32" xfId="0" applyNumberFormat="1" applyFont="1" applyBorder="1" applyAlignment="1">
      <alignment horizontal="right"/>
    </xf>
    <xf numFmtId="179" fontId="4" fillId="0" borderId="28" xfId="0" applyNumberFormat="1" applyFont="1" applyBorder="1" applyAlignment="1">
      <alignment horizontal="right"/>
    </xf>
    <xf numFmtId="179" fontId="4" fillId="0" borderId="33" xfId="0" applyNumberFormat="1" applyFont="1" applyBorder="1" applyAlignment="1">
      <alignment/>
    </xf>
    <xf numFmtId="179" fontId="4" fillId="0" borderId="34" xfId="0" applyNumberFormat="1" applyFont="1" applyBorder="1" applyAlignment="1">
      <alignment/>
    </xf>
    <xf numFmtId="14" fontId="4" fillId="0" borderId="35" xfId="0" applyNumberFormat="1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176" fontId="2" fillId="0" borderId="0" xfId="0" applyFont="1" applyFill="1" applyBorder="1" applyAlignment="1">
      <alignment horizontal="center"/>
    </xf>
    <xf numFmtId="176" fontId="0" fillId="0" borderId="0" xfId="0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179" fontId="0" fillId="0" borderId="22" xfId="0" applyNumberFormat="1" applyBorder="1" applyAlignment="1">
      <alignment horizontal="center"/>
    </xf>
    <xf numFmtId="179" fontId="0" fillId="0" borderId="36" xfId="0" applyNumberFormat="1" applyBorder="1" applyAlignment="1">
      <alignment horizontal="center"/>
    </xf>
    <xf numFmtId="176" fontId="4" fillId="0" borderId="37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76" fontId="3" fillId="0" borderId="22" xfId="0" applyFont="1" applyBorder="1" applyAlignment="1">
      <alignment/>
    </xf>
    <xf numFmtId="176" fontId="2" fillId="0" borderId="23" xfId="0" applyFont="1" applyBorder="1" applyAlignment="1">
      <alignment/>
    </xf>
    <xf numFmtId="176" fontId="0" fillId="0" borderId="23" xfId="0" applyBorder="1" applyAlignment="1">
      <alignment/>
    </xf>
    <xf numFmtId="176" fontId="0" fillId="0" borderId="35" xfId="0" applyBorder="1" applyAlignment="1">
      <alignment/>
    </xf>
    <xf numFmtId="176" fontId="4" fillId="0" borderId="18" xfId="0" applyFont="1" applyBorder="1" applyAlignment="1">
      <alignment horizontal="right"/>
    </xf>
    <xf numFmtId="176" fontId="4" fillId="0" borderId="23" xfId="0" applyFont="1" applyBorder="1" applyAlignment="1">
      <alignment horizontal="right"/>
    </xf>
    <xf numFmtId="176" fontId="4" fillId="0" borderId="0" xfId="0" applyFont="1" applyBorder="1" applyAlignment="1">
      <alignment horizontal="right"/>
    </xf>
    <xf numFmtId="176" fontId="4" fillId="0" borderId="28" xfId="0" applyFont="1" applyBorder="1" applyAlignment="1">
      <alignment horizontal="right"/>
    </xf>
    <xf numFmtId="176" fontId="4" fillId="0" borderId="20" xfId="0" applyFont="1" applyBorder="1" applyAlignment="1">
      <alignment horizontal="right"/>
    </xf>
    <xf numFmtId="176" fontId="4" fillId="0" borderId="32" xfId="0" applyFont="1" applyBorder="1" applyAlignment="1">
      <alignment horizontal="right"/>
    </xf>
    <xf numFmtId="176" fontId="4" fillId="0" borderId="38" xfId="0" applyFont="1" applyBorder="1" applyAlignment="1">
      <alignment horizontal="center"/>
    </xf>
    <xf numFmtId="179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 horizontal="right"/>
    </xf>
    <xf numFmtId="179" fontId="4" fillId="0" borderId="18" xfId="0" applyNumberFormat="1" applyFont="1" applyBorder="1" applyAlignment="1">
      <alignment horizontal="right"/>
    </xf>
    <xf numFmtId="179" fontId="4" fillId="0" borderId="19" xfId="0" applyNumberFormat="1" applyFont="1" applyBorder="1" applyAlignment="1">
      <alignment horizontal="right"/>
    </xf>
    <xf numFmtId="179" fontId="4" fillId="0" borderId="21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35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182" fontId="4" fillId="0" borderId="35" xfId="0" applyNumberFormat="1" applyFont="1" applyBorder="1" applyAlignment="1">
      <alignment horizontal="right"/>
    </xf>
    <xf numFmtId="182" fontId="4" fillId="0" borderId="23" xfId="0" applyNumberFormat="1" applyFont="1" applyBorder="1" applyAlignment="1">
      <alignment horizontal="right"/>
    </xf>
    <xf numFmtId="179" fontId="4" fillId="0" borderId="14" xfId="0" applyNumberFormat="1" applyFont="1" applyBorder="1" applyAlignment="1">
      <alignment horizontal="right"/>
    </xf>
    <xf numFmtId="179" fontId="4" fillId="0" borderId="22" xfId="0" applyNumberFormat="1" applyFont="1" applyBorder="1" applyAlignment="1">
      <alignment horizontal="right"/>
    </xf>
    <xf numFmtId="182" fontId="4" fillId="0" borderId="39" xfId="0" applyNumberFormat="1" applyFont="1" applyBorder="1" applyAlignment="1">
      <alignment horizontal="right"/>
    </xf>
    <xf numFmtId="182" fontId="4" fillId="0" borderId="40" xfId="0" applyNumberFormat="1" applyFont="1" applyBorder="1" applyAlignment="1">
      <alignment horizontal="right"/>
    </xf>
    <xf numFmtId="179" fontId="4" fillId="0" borderId="30" xfId="0" applyNumberFormat="1" applyFont="1" applyBorder="1" applyAlignment="1">
      <alignment horizontal="right"/>
    </xf>
    <xf numFmtId="176" fontId="3" fillId="0" borderId="19" xfId="0" applyFont="1" applyBorder="1" applyAlignment="1">
      <alignment/>
    </xf>
    <xf numFmtId="176" fontId="0" fillId="0" borderId="0" xfId="0" applyFill="1" applyAlignment="1">
      <alignment/>
    </xf>
    <xf numFmtId="176" fontId="0" fillId="0" borderId="0" xfId="0" applyBorder="1" applyAlignment="1">
      <alignment horizontal="center"/>
    </xf>
    <xf numFmtId="179" fontId="4" fillId="0" borderId="41" xfId="0" applyNumberFormat="1" applyFont="1" applyBorder="1" applyAlignment="1">
      <alignment horizontal="right"/>
    </xf>
    <xf numFmtId="179" fontId="4" fillId="0" borderId="20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right"/>
    </xf>
    <xf numFmtId="182" fontId="4" fillId="0" borderId="16" xfId="0" applyNumberFormat="1" applyFont="1" applyBorder="1" applyAlignment="1">
      <alignment horizontal="right"/>
    </xf>
    <xf numFmtId="182" fontId="4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179" fontId="0" fillId="0" borderId="21" xfId="0" applyNumberFormat="1" applyBorder="1" applyAlignment="1">
      <alignment horizontal="center"/>
    </xf>
    <xf numFmtId="179" fontId="0" fillId="0" borderId="30" xfId="0" applyNumberFormat="1" applyBorder="1" applyAlignment="1">
      <alignment horizontal="center"/>
    </xf>
    <xf numFmtId="176" fontId="0" fillId="0" borderId="42" xfId="0" applyBorder="1" applyAlignment="1">
      <alignment horizontal="center"/>
    </xf>
    <xf numFmtId="176" fontId="4" fillId="0" borderId="0" xfId="0" applyFont="1" applyAlignment="1">
      <alignment horizontal="center"/>
    </xf>
    <xf numFmtId="176" fontId="4" fillId="0" borderId="43" xfId="0" applyFont="1" applyBorder="1" applyAlignment="1">
      <alignment/>
    </xf>
    <xf numFmtId="176" fontId="3" fillId="0" borderId="44" xfId="0" applyFont="1" applyBorder="1" applyAlignment="1">
      <alignment/>
    </xf>
    <xf numFmtId="176" fontId="2" fillId="0" borderId="45" xfId="0" applyFont="1" applyBorder="1" applyAlignment="1">
      <alignment/>
    </xf>
    <xf numFmtId="176" fontId="3" fillId="0" borderId="46" xfId="0" applyFont="1" applyBorder="1" applyAlignment="1">
      <alignment/>
    </xf>
    <xf numFmtId="176" fontId="0" fillId="0" borderId="47" xfId="0" applyBorder="1" applyAlignment="1">
      <alignment/>
    </xf>
    <xf numFmtId="176" fontId="0" fillId="0" borderId="48" xfId="0" applyBorder="1" applyAlignment="1">
      <alignment/>
    </xf>
    <xf numFmtId="176" fontId="0" fillId="0" borderId="49" xfId="0" applyBorder="1" applyAlignment="1">
      <alignment/>
    </xf>
    <xf numFmtId="176" fontId="0" fillId="0" borderId="46" xfId="0" applyBorder="1" applyAlignment="1">
      <alignment/>
    </xf>
    <xf numFmtId="176" fontId="0" fillId="0" borderId="45" xfId="0" applyBorder="1" applyAlignment="1">
      <alignment/>
    </xf>
    <xf numFmtId="176" fontId="0" fillId="0" borderId="50" xfId="0" applyBorder="1" applyAlignment="1">
      <alignment/>
    </xf>
    <xf numFmtId="176" fontId="2" fillId="0" borderId="49" xfId="0" applyFont="1" applyBorder="1" applyAlignment="1">
      <alignment/>
    </xf>
    <xf numFmtId="176" fontId="0" fillId="0" borderId="51" xfId="0" applyBorder="1" applyAlignment="1">
      <alignment/>
    </xf>
    <xf numFmtId="176" fontId="0" fillId="0" borderId="18" xfId="0" applyBorder="1" applyAlignment="1">
      <alignment horizontal="center"/>
    </xf>
    <xf numFmtId="176" fontId="0" fillId="0" borderId="23" xfId="0" applyBorder="1" applyAlignment="1">
      <alignment horizontal="center"/>
    </xf>
    <xf numFmtId="176" fontId="2" fillId="0" borderId="21" xfId="0" applyFont="1" applyBorder="1" applyAlignment="1">
      <alignment/>
    </xf>
    <xf numFmtId="176" fontId="2" fillId="0" borderId="21" xfId="0" applyFont="1" applyBorder="1" applyAlignment="1">
      <alignment horizontal="center"/>
    </xf>
    <xf numFmtId="176" fontId="2" fillId="0" borderId="35" xfId="0" applyFont="1" applyBorder="1" applyAlignment="1">
      <alignment horizontal="center"/>
    </xf>
    <xf numFmtId="176" fontId="2" fillId="0" borderId="23" xfId="0" applyFont="1" applyBorder="1" applyAlignment="1">
      <alignment horizontal="center"/>
    </xf>
    <xf numFmtId="176" fontId="2" fillId="0" borderId="19" xfId="0" applyFont="1" applyBorder="1" applyAlignment="1">
      <alignment horizontal="center"/>
    </xf>
    <xf numFmtId="176" fontId="2" fillId="0" borderId="39" xfId="0" applyFont="1" applyBorder="1" applyAlignment="1">
      <alignment horizontal="center"/>
    </xf>
    <xf numFmtId="176" fontId="0" fillId="0" borderId="52" xfId="0" applyBorder="1" applyAlignment="1">
      <alignment/>
    </xf>
    <xf numFmtId="38" fontId="8" fillId="0" borderId="14" xfId="49" applyFont="1" applyBorder="1" applyAlignment="1">
      <alignment/>
    </xf>
    <xf numFmtId="177" fontId="4" fillId="0" borderId="28" xfId="0" applyNumberFormat="1" applyFont="1" applyBorder="1" applyAlignment="1">
      <alignment horizontal="right"/>
    </xf>
    <xf numFmtId="38" fontId="4" fillId="0" borderId="0" xfId="49" applyFont="1" applyBorder="1" applyAlignment="1">
      <alignment/>
    </xf>
    <xf numFmtId="176" fontId="4" fillId="0" borderId="29" xfId="0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6" fontId="2" fillId="0" borderId="29" xfId="0" applyFont="1" applyBorder="1" applyAlignment="1">
      <alignment horizontal="right"/>
    </xf>
    <xf numFmtId="176" fontId="4" fillId="0" borderId="34" xfId="0" applyFont="1" applyBorder="1" applyAlignment="1">
      <alignment horizontal="right"/>
    </xf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53" xfId="0" applyFont="1" applyBorder="1" applyAlignment="1">
      <alignment horizontal="center"/>
    </xf>
    <xf numFmtId="176" fontId="4" fillId="0" borderId="48" xfId="0" applyFont="1" applyBorder="1" applyAlignment="1">
      <alignment horizontal="center"/>
    </xf>
    <xf numFmtId="176" fontId="0" fillId="0" borderId="54" xfId="0" applyBorder="1" applyAlignment="1">
      <alignment/>
    </xf>
    <xf numFmtId="49" fontId="4" fillId="0" borderId="54" xfId="0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38" fontId="0" fillId="0" borderId="54" xfId="49" applyFont="1" applyBorder="1" applyAlignment="1">
      <alignment/>
    </xf>
    <xf numFmtId="176" fontId="6" fillId="0" borderId="0" xfId="0" applyFont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4" fillId="0" borderId="28" xfId="0" applyNumberFormat="1" applyFont="1" applyBorder="1" applyAlignment="1" quotePrefix="1">
      <alignment horizontal="center"/>
    </xf>
    <xf numFmtId="176" fontId="9" fillId="0" borderId="0" xfId="0" applyFont="1" applyAlignment="1">
      <alignment/>
    </xf>
    <xf numFmtId="49" fontId="0" fillId="0" borderId="22" xfId="0" applyNumberFormat="1" applyFont="1" applyBorder="1" applyAlignment="1">
      <alignment horizontal="center"/>
    </xf>
    <xf numFmtId="176" fontId="0" fillId="0" borderId="22" xfId="0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 quotePrefix="1">
      <alignment horizontal="center"/>
    </xf>
    <xf numFmtId="176" fontId="2" fillId="0" borderId="53" xfId="0" applyFont="1" applyBorder="1" applyAlignment="1">
      <alignment/>
    </xf>
    <xf numFmtId="176" fontId="2" fillId="0" borderId="13" xfId="0" applyFont="1" applyBorder="1" applyAlignment="1">
      <alignment/>
    </xf>
    <xf numFmtId="176" fontId="2" fillId="0" borderId="48" xfId="0" applyFont="1" applyBorder="1" applyAlignment="1">
      <alignment/>
    </xf>
    <xf numFmtId="176" fontId="2" fillId="0" borderId="46" xfId="0" applyFont="1" applyBorder="1" applyAlignment="1">
      <alignment/>
    </xf>
    <xf numFmtId="176" fontId="2" fillId="0" borderId="0" xfId="0" applyFont="1" applyAlignment="1">
      <alignment/>
    </xf>
    <xf numFmtId="176" fontId="2" fillId="0" borderId="0" xfId="0" applyFont="1" applyAlignment="1">
      <alignment/>
    </xf>
    <xf numFmtId="179" fontId="2" fillId="0" borderId="55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center"/>
    </xf>
    <xf numFmtId="176" fontId="4" fillId="0" borderId="41" xfId="0" applyFont="1" applyBorder="1" applyAlignment="1">
      <alignment horizontal="right"/>
    </xf>
    <xf numFmtId="49" fontId="4" fillId="0" borderId="32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82" fontId="4" fillId="0" borderId="41" xfId="0" applyNumberFormat="1" applyFont="1" applyBorder="1" applyAlignment="1">
      <alignment horizontal="right"/>
    </xf>
    <xf numFmtId="179" fontId="4" fillId="0" borderId="31" xfId="0" applyNumberFormat="1" applyFont="1" applyBorder="1" applyAlignment="1">
      <alignment horizontal="right"/>
    </xf>
    <xf numFmtId="182" fontId="4" fillId="0" borderId="56" xfId="0" applyNumberFormat="1" applyFont="1" applyBorder="1" applyAlignment="1">
      <alignment horizontal="right"/>
    </xf>
    <xf numFmtId="179" fontId="4" fillId="0" borderId="41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176" fontId="2" fillId="0" borderId="55" xfId="0" applyFont="1" applyBorder="1" applyAlignment="1">
      <alignment/>
    </xf>
    <xf numFmtId="176" fontId="2" fillId="0" borderId="0" xfId="0" applyFont="1" applyAlignment="1">
      <alignment vertical="center"/>
    </xf>
    <xf numFmtId="176" fontId="2" fillId="0" borderId="0" xfId="0" applyFont="1" applyAlignment="1">
      <alignment horizontal="center" vertical="center"/>
    </xf>
    <xf numFmtId="176" fontId="2" fillId="0" borderId="55" xfId="0" applyFont="1" applyBorder="1" applyAlignment="1">
      <alignment vertical="center"/>
    </xf>
    <xf numFmtId="176" fontId="2" fillId="0" borderId="0" xfId="0" applyFont="1" applyAlignment="1">
      <alignment vertical="center" shrinkToFit="1"/>
    </xf>
    <xf numFmtId="49" fontId="4" fillId="0" borderId="54" xfId="0" applyNumberFormat="1" applyFont="1" applyFill="1" applyBorder="1" applyAlignment="1">
      <alignment horizontal="center"/>
    </xf>
    <xf numFmtId="179" fontId="0" fillId="0" borderId="54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79" fontId="4" fillId="0" borderId="32" xfId="0" applyNumberFormat="1" applyFont="1" applyBorder="1" applyAlignment="1">
      <alignment horizontal="right" vertical="center"/>
    </xf>
    <xf numFmtId="176" fontId="0" fillId="0" borderId="0" xfId="0" applyAlignment="1">
      <alignment vertical="center"/>
    </xf>
    <xf numFmtId="176" fontId="10" fillId="0" borderId="44" xfId="0" applyFont="1" applyBorder="1" applyAlignment="1">
      <alignment horizontal="center" vertical="distributed"/>
    </xf>
    <xf numFmtId="0" fontId="4" fillId="0" borderId="0" xfId="0" applyNumberFormat="1" applyFont="1" applyBorder="1" applyAlignment="1">
      <alignment horizontal="right" vertical="center"/>
    </xf>
    <xf numFmtId="179" fontId="0" fillId="0" borderId="36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176" fontId="2" fillId="0" borderId="0" xfId="0" applyFont="1" applyAlignment="1">
      <alignment horizontal="right"/>
    </xf>
    <xf numFmtId="176" fontId="4" fillId="0" borderId="57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4" fillId="0" borderId="55" xfId="0" applyNumberFormat="1" applyFont="1" applyFill="1" applyBorder="1" applyAlignment="1">
      <alignment/>
    </xf>
    <xf numFmtId="176" fontId="4" fillId="0" borderId="0" xfId="0" applyFont="1" applyBorder="1" applyAlignment="1">
      <alignment horizontal="center"/>
    </xf>
    <xf numFmtId="176" fontId="2" fillId="0" borderId="0" xfId="0" applyFont="1" applyBorder="1" applyAlignment="1">
      <alignment horizontal="right"/>
    </xf>
    <xf numFmtId="49" fontId="3" fillId="0" borderId="58" xfId="0" applyNumberFormat="1" applyFont="1" applyBorder="1" applyAlignment="1">
      <alignment horizontal="center" vertical="center" shrinkToFit="1"/>
    </xf>
    <xf numFmtId="176" fontId="10" fillId="0" borderId="59" xfId="0" applyFont="1" applyBorder="1" applyAlignment="1">
      <alignment horizontal="center" vertical="distributed"/>
    </xf>
    <xf numFmtId="176" fontId="9" fillId="0" borderId="0" xfId="0" applyFont="1" applyAlignment="1">
      <alignment horizontal="left"/>
    </xf>
    <xf numFmtId="176" fontId="4" fillId="0" borderId="53" xfId="0" applyFont="1" applyBorder="1" applyAlignment="1">
      <alignment horizontal="center" vertical="distributed"/>
    </xf>
    <xf numFmtId="176" fontId="4" fillId="0" borderId="48" xfId="0" applyFont="1" applyBorder="1" applyAlignment="1">
      <alignment horizontal="center" vertical="distributed"/>
    </xf>
    <xf numFmtId="179" fontId="0" fillId="0" borderId="60" xfId="0" applyNumberFormat="1" applyBorder="1" applyAlignment="1">
      <alignment horizontal="center"/>
    </xf>
    <xf numFmtId="179" fontId="0" fillId="0" borderId="44" xfId="0" applyNumberFormat="1" applyBorder="1" applyAlignment="1">
      <alignment horizontal="center"/>
    </xf>
    <xf numFmtId="176" fontId="4" fillId="0" borderId="12" xfId="0" applyFont="1" applyBorder="1" applyAlignment="1">
      <alignment horizontal="center" vertical="distributed"/>
    </xf>
    <xf numFmtId="176" fontId="4" fillId="0" borderId="49" xfId="0" applyFont="1" applyBorder="1" applyAlignment="1">
      <alignment horizontal="center" vertical="distributed"/>
    </xf>
    <xf numFmtId="176" fontId="4" fillId="0" borderId="61" xfId="0" applyFont="1" applyBorder="1" applyAlignment="1">
      <alignment horizontal="center" vertical="distributed"/>
    </xf>
    <xf numFmtId="176" fontId="4" fillId="0" borderId="62" xfId="0" applyFont="1" applyBorder="1" applyAlignment="1">
      <alignment horizontal="center" vertical="distributed"/>
    </xf>
    <xf numFmtId="176" fontId="4" fillId="0" borderId="57" xfId="0" applyFont="1" applyBorder="1" applyAlignment="1">
      <alignment horizontal="center" vertical="distributed"/>
    </xf>
    <xf numFmtId="176" fontId="4" fillId="0" borderId="63" xfId="0" applyFont="1" applyBorder="1" applyAlignment="1">
      <alignment horizontal="center" vertical="distributed"/>
    </xf>
    <xf numFmtId="176" fontId="4" fillId="0" borderId="64" xfId="0" applyFont="1" applyBorder="1" applyAlignment="1">
      <alignment horizontal="center" vertical="distributed"/>
    </xf>
    <xf numFmtId="176" fontId="4" fillId="0" borderId="65" xfId="0" applyFont="1" applyBorder="1" applyAlignment="1">
      <alignment horizontal="center" vertical="distributed"/>
    </xf>
    <xf numFmtId="176" fontId="4" fillId="0" borderId="25" xfId="0" applyFont="1" applyBorder="1" applyAlignment="1">
      <alignment horizontal="center" vertical="distributed"/>
    </xf>
    <xf numFmtId="176" fontId="4" fillId="0" borderId="38" xfId="0" applyFont="1" applyBorder="1" applyAlignment="1">
      <alignment horizontal="center" vertical="distributed"/>
    </xf>
    <xf numFmtId="176" fontId="0" fillId="0" borderId="0" xfId="0" applyFill="1" applyBorder="1" applyAlignment="1">
      <alignment horizontal="center"/>
    </xf>
    <xf numFmtId="176" fontId="0" fillId="24" borderId="41" xfId="0" applyFill="1" applyBorder="1" applyAlignment="1">
      <alignment horizontal="center"/>
    </xf>
    <xf numFmtId="176" fontId="4" fillId="0" borderId="0" xfId="0" applyFont="1" applyAlignment="1">
      <alignment horizontal="left"/>
    </xf>
    <xf numFmtId="176" fontId="3" fillId="0" borderId="0" xfId="0" applyFont="1" applyAlignment="1">
      <alignment shrinkToFit="1"/>
    </xf>
    <xf numFmtId="176" fontId="4" fillId="0" borderId="0" xfId="0" applyFont="1" applyAlignment="1">
      <alignment horizontal="right"/>
    </xf>
    <xf numFmtId="176" fontId="2" fillId="0" borderId="17" xfId="0" applyFont="1" applyBorder="1" applyAlignment="1">
      <alignment horizontal="center" vertical="distributed"/>
    </xf>
    <xf numFmtId="176" fontId="0" fillId="0" borderId="51" xfId="0" applyBorder="1" applyAlignment="1">
      <alignment horizontal="center" vertical="distributed"/>
    </xf>
    <xf numFmtId="176" fontId="2" fillId="0" borderId="17" xfId="0" applyFont="1" applyBorder="1" applyAlignment="1">
      <alignment horizontal="center" vertical="center" shrinkToFit="1"/>
    </xf>
    <xf numFmtId="176" fontId="0" fillId="0" borderId="51" xfId="0" applyBorder="1" applyAlignment="1">
      <alignment horizontal="center" vertical="center" shrinkToFit="1"/>
    </xf>
    <xf numFmtId="176" fontId="2" fillId="0" borderId="66" xfId="0" applyFont="1" applyBorder="1" applyAlignment="1">
      <alignment horizontal="center" vertical="center"/>
    </xf>
    <xf numFmtId="176" fontId="2" fillId="0" borderId="45" xfId="0" applyFont="1" applyBorder="1" applyAlignment="1">
      <alignment horizontal="center" vertical="center"/>
    </xf>
    <xf numFmtId="176" fontId="2" fillId="0" borderId="53" xfId="0" applyFont="1" applyBorder="1" applyAlignment="1">
      <alignment horizontal="center" vertical="center"/>
    </xf>
    <xf numFmtId="176" fontId="2" fillId="0" borderId="48" xfId="0" applyFont="1" applyBorder="1" applyAlignment="1">
      <alignment horizontal="center" vertical="center"/>
    </xf>
    <xf numFmtId="176" fontId="2" fillId="0" borderId="0" xfId="0" applyFont="1" applyAlignment="1">
      <alignment horizontal="right"/>
    </xf>
    <xf numFmtId="176" fontId="2" fillId="0" borderId="41" xfId="0" applyFont="1" applyBorder="1" applyAlignment="1">
      <alignment horizontal="right"/>
    </xf>
    <xf numFmtId="176" fontId="3" fillId="0" borderId="60" xfId="0" applyFont="1" applyBorder="1" applyAlignment="1">
      <alignment horizontal="center" vertical="distributed"/>
    </xf>
    <xf numFmtId="176" fontId="3" fillId="0" borderId="13" xfId="0" applyFont="1" applyBorder="1" applyAlignment="1">
      <alignment horizontal="center" vertical="distributed"/>
    </xf>
    <xf numFmtId="176" fontId="2" fillId="0" borderId="37" xfId="0" applyFont="1" applyBorder="1" applyAlignment="1">
      <alignment horizontal="center" vertical="center"/>
    </xf>
    <xf numFmtId="176" fontId="2" fillId="0" borderId="4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50"/>
      <c:rAngAx val="1"/>
    </c:view3D>
    <c:plotArea>
      <c:layout>
        <c:manualLayout>
          <c:xMode val="edge"/>
          <c:yMode val="edge"/>
          <c:x val="0"/>
          <c:y val="0.05625"/>
          <c:w val="0.87925"/>
          <c:h val="0.94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'グラフ用データ'!$C$1</c:f>
              <c:strCache>
                <c:ptCount val="1"/>
                <c:pt idx="0">
                  <c:v>１１月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'グラフ用データ'!$B$2:$B$24</c:f>
              <c:strCache/>
            </c:strRef>
          </c:cat>
          <c:val>
            <c:numRef>
              <c:f>'グラフ用データ'!$C$2:$C$24</c:f>
              <c:numCache/>
            </c:numRef>
          </c:val>
          <c:shape val="cylinder"/>
        </c:ser>
        <c:ser>
          <c:idx val="1"/>
          <c:order val="1"/>
          <c:tx>
            <c:strRef>
              <c:f>'グラフ用データ'!$D$1</c:f>
              <c:strCache>
                <c:ptCount val="1"/>
                <c:pt idx="0">
                  <c:v>１２月</c:v>
                </c:pt>
              </c:strCache>
            </c:strRef>
          </c:tx>
          <c:spPr>
            <a:pattFill prst="solidDmnd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'グラフ用データ'!$B$2:$B$24</c:f>
              <c:strCache/>
            </c:strRef>
          </c:cat>
          <c:val>
            <c:numRef>
              <c:f>'グラフ用データ'!$D$2:$D$24</c:f>
              <c:numCache/>
            </c:numRef>
          </c:val>
          <c:shape val="cylinder"/>
        </c:ser>
        <c:ser>
          <c:idx val="2"/>
          <c:order val="2"/>
          <c:tx>
            <c:strRef>
              <c:f>'グラフ用データ'!$E$1</c:f>
              <c:strCache>
                <c:ptCount val="1"/>
                <c:pt idx="0">
                  <c:v>１月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'グラフ用データ'!$B$2:$B$24</c:f>
              <c:strCache/>
            </c:strRef>
          </c:cat>
          <c:val>
            <c:numRef>
              <c:f>'グラフ用データ'!$E$2:$E$24</c:f>
              <c:numCache/>
            </c:numRef>
          </c:val>
          <c:shape val="cylinder"/>
        </c:ser>
        <c:ser>
          <c:idx val="3"/>
          <c:order val="3"/>
          <c:tx>
            <c:strRef>
              <c:f>'グラフ用データ'!$F$1</c:f>
              <c:strCache>
                <c:ptCount val="1"/>
                <c:pt idx="0">
                  <c:v>２月</c:v>
                </c:pt>
              </c:strCache>
            </c:strRef>
          </c:tx>
          <c:spPr>
            <a:pattFill prst="weav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eav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'グラフ用データ'!$B$2:$B$24</c:f>
              <c:strCache/>
            </c:strRef>
          </c:cat>
          <c:val>
            <c:numRef>
              <c:f>'グラフ用データ'!$F$2:$F$24</c:f>
              <c:numCache/>
            </c:numRef>
          </c:val>
          <c:shape val="cylinder"/>
        </c:ser>
        <c:ser>
          <c:idx val="4"/>
          <c:order val="4"/>
          <c:tx>
            <c:strRef>
              <c:f>'グラフ用データ'!$G$1</c:f>
              <c:strCache>
                <c:ptCount val="1"/>
                <c:pt idx="0">
                  <c:v>３月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'グラフ用データ'!$B$2:$B$24</c:f>
              <c:strCache/>
            </c:strRef>
          </c:cat>
          <c:val>
            <c:numRef>
              <c:f>'グラフ用データ'!$G$2:$G$24</c:f>
              <c:numCache/>
            </c:numRef>
          </c:val>
          <c:shape val="cylinder"/>
        </c:ser>
        <c:ser>
          <c:idx val="5"/>
          <c:order val="5"/>
          <c:tx>
            <c:strRef>
              <c:f>'グラフ用データ'!$H$1</c:f>
              <c:strCache>
                <c:ptCount val="1"/>
                <c:pt idx="0">
                  <c:v>４月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'グラフ用データ'!$B$2:$B$24</c:f>
              <c:strCache/>
            </c:strRef>
          </c:cat>
          <c:val>
            <c:numRef>
              <c:f>'グラフ用データ'!$H$2:$H$24</c:f>
              <c:numCache/>
            </c:numRef>
          </c:val>
          <c:shape val="cylinder"/>
        </c:ser>
        <c:overlap val="100"/>
        <c:gapWidth val="60"/>
        <c:gapDepth val="420"/>
        <c:shape val="cylinder"/>
        <c:axId val="5671732"/>
        <c:axId val="51045589"/>
      </c:bar3DChart>
      <c:catAx>
        <c:axId val="5671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45589"/>
        <c:crosses val="autoZero"/>
        <c:auto val="1"/>
        <c:lblOffset val="360"/>
        <c:tickLblSkip val="2"/>
        <c:tickMarkSkip val="2"/>
        <c:noMultiLvlLbl val="0"/>
      </c:catAx>
      <c:valAx>
        <c:axId val="51045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1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"/>
          <c:y val="0.04125"/>
          <c:w val="0.0925"/>
          <c:h val="0.4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0.98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'グラフ用データ'!$B$60</c:f>
              <c:strCache>
                <c:ptCount val="1"/>
                <c:pt idx="0">
                  <c:v>年間降水量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'グラフ用データ'!$A$61:$A$89</c:f>
              <c:strCache/>
            </c:strRef>
          </c:cat>
          <c:val>
            <c:numRef>
              <c:f>'グラフ用データ'!$B$61:$B$89</c:f>
              <c:numCache/>
            </c:numRef>
          </c:val>
        </c:ser>
        <c:gapWidth val="40"/>
        <c:axId val="56757118"/>
        <c:axId val="41052015"/>
      </c:barChart>
      <c:lineChart>
        <c:grouping val="standard"/>
        <c:varyColors val="0"/>
        <c:ser>
          <c:idx val="0"/>
          <c:order val="1"/>
          <c:tx>
            <c:strRef>
              <c:f>'グラフ用データ'!$C$60</c:f>
              <c:strCache>
                <c:ptCount val="1"/>
                <c:pt idx="0">
                  <c:v>年平均気温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'グラフ用データ'!$A$61:$A$89</c:f>
              <c:strCache/>
            </c:strRef>
          </c:cat>
          <c:val>
            <c:numRef>
              <c:f>'グラフ用データ'!$C$61:$C$89</c:f>
              <c:numCache/>
            </c:numRef>
          </c:val>
          <c:smooth val="0"/>
        </c:ser>
        <c:axId val="33923816"/>
        <c:axId val="36878889"/>
      </c:lineChart>
      <c:catAx>
        <c:axId val="56757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52015"/>
        <c:crosses val="autoZero"/>
        <c:auto val="0"/>
        <c:lblOffset val="100"/>
        <c:tickLblSkip val="2"/>
        <c:noMultiLvlLbl val="0"/>
      </c:catAx>
      <c:valAx>
        <c:axId val="41052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57118"/>
        <c:crossesAt val="1"/>
        <c:crossBetween val="between"/>
        <c:dispUnits/>
      </c:valAx>
      <c:catAx>
        <c:axId val="3392381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78889"/>
        <c:crosses val="autoZero"/>
        <c:auto val="0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381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25"/>
          <c:y val="0.0845"/>
          <c:w val="0.16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50"/>
      <c:rAngAx val="1"/>
    </c:view3D>
    <c:plotArea>
      <c:layout>
        <c:manualLayout>
          <c:xMode val="edge"/>
          <c:yMode val="edge"/>
          <c:x val="0"/>
          <c:y val="0.0555"/>
          <c:w val="0.879"/>
          <c:h val="0.94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'グラフ用データ'!$C$1</c:f>
              <c:strCache>
                <c:ptCount val="1"/>
                <c:pt idx="0">
                  <c:v>１１月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'グラフ用データ'!$B$2:$B$24</c:f>
              <c:strCache>
                <c:ptCount val="23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平成2年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</c:strCache>
            </c:strRef>
          </c:cat>
          <c:val>
            <c:numRef>
              <c:f>'グラフ用データ'!$C$2:$C$24</c:f>
              <c:numCache>
                <c:ptCount val="23"/>
                <c:pt idx="0">
                  <c:v>43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28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'グラフ用データ'!$D$1</c:f>
              <c:strCache>
                <c:ptCount val="1"/>
                <c:pt idx="0">
                  <c:v>１２月</c:v>
                </c:pt>
              </c:strCache>
            </c:strRef>
          </c:tx>
          <c:spPr>
            <a:pattFill prst="solidDmnd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'グラフ用データ'!$B$2:$B$24</c:f>
              <c:strCache>
                <c:ptCount val="23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平成2年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</c:strCache>
            </c:strRef>
          </c:cat>
          <c:val>
            <c:numRef>
              <c:f>'グラフ用データ'!$D$2:$D$24</c:f>
              <c:numCache>
                <c:ptCount val="23"/>
                <c:pt idx="0">
                  <c:v>252</c:v>
                </c:pt>
                <c:pt idx="1">
                  <c:v>326</c:v>
                </c:pt>
                <c:pt idx="2">
                  <c:v>383</c:v>
                </c:pt>
                <c:pt idx="3">
                  <c:v>36</c:v>
                </c:pt>
                <c:pt idx="4">
                  <c:v>50</c:v>
                </c:pt>
                <c:pt idx="5">
                  <c:v>95</c:v>
                </c:pt>
                <c:pt idx="6">
                  <c:v>31</c:v>
                </c:pt>
                <c:pt idx="7">
                  <c:v>102</c:v>
                </c:pt>
                <c:pt idx="8">
                  <c:v>135</c:v>
                </c:pt>
                <c:pt idx="9">
                  <c:v>62</c:v>
                </c:pt>
                <c:pt idx="10">
                  <c:v>96</c:v>
                </c:pt>
                <c:pt idx="11">
                  <c:v>130</c:v>
                </c:pt>
                <c:pt idx="12">
                  <c:v>25</c:v>
                </c:pt>
                <c:pt idx="13">
                  <c:v>50</c:v>
                </c:pt>
                <c:pt idx="14">
                  <c:v>59</c:v>
                </c:pt>
                <c:pt idx="15">
                  <c:v>26</c:v>
                </c:pt>
                <c:pt idx="16">
                  <c:v>137</c:v>
                </c:pt>
                <c:pt idx="17">
                  <c:v>228</c:v>
                </c:pt>
                <c:pt idx="18">
                  <c:v>229</c:v>
                </c:pt>
                <c:pt idx="19">
                  <c:v>115</c:v>
                </c:pt>
                <c:pt idx="20">
                  <c:v>96</c:v>
                </c:pt>
                <c:pt idx="21">
                  <c:v>513</c:v>
                </c:pt>
                <c:pt idx="22">
                  <c:v>80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'グラフ用データ'!$E$1</c:f>
              <c:strCache>
                <c:ptCount val="1"/>
                <c:pt idx="0">
                  <c:v>１月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'グラフ用データ'!$B$2:$B$24</c:f>
              <c:strCache>
                <c:ptCount val="23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平成2年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</c:strCache>
            </c:strRef>
          </c:cat>
          <c:val>
            <c:numRef>
              <c:f>'グラフ用データ'!$E$2:$E$24</c:f>
              <c:numCache>
                <c:ptCount val="23"/>
                <c:pt idx="0">
                  <c:v>421</c:v>
                </c:pt>
                <c:pt idx="1">
                  <c:v>586</c:v>
                </c:pt>
                <c:pt idx="2">
                  <c:v>139</c:v>
                </c:pt>
                <c:pt idx="3">
                  <c:v>184</c:v>
                </c:pt>
                <c:pt idx="4">
                  <c:v>96</c:v>
                </c:pt>
                <c:pt idx="5">
                  <c:v>47</c:v>
                </c:pt>
                <c:pt idx="6">
                  <c:v>216</c:v>
                </c:pt>
                <c:pt idx="7">
                  <c:v>145</c:v>
                </c:pt>
                <c:pt idx="8">
                  <c:v>81</c:v>
                </c:pt>
                <c:pt idx="9">
                  <c:v>130</c:v>
                </c:pt>
                <c:pt idx="10">
                  <c:v>301</c:v>
                </c:pt>
                <c:pt idx="11">
                  <c:v>282</c:v>
                </c:pt>
                <c:pt idx="12">
                  <c:v>194</c:v>
                </c:pt>
                <c:pt idx="13">
                  <c:v>201</c:v>
                </c:pt>
                <c:pt idx="14">
                  <c:v>205</c:v>
                </c:pt>
                <c:pt idx="15">
                  <c:v>85</c:v>
                </c:pt>
                <c:pt idx="16">
                  <c:v>429</c:v>
                </c:pt>
                <c:pt idx="17">
                  <c:v>280</c:v>
                </c:pt>
                <c:pt idx="18">
                  <c:v>340</c:v>
                </c:pt>
                <c:pt idx="19">
                  <c:v>271</c:v>
                </c:pt>
                <c:pt idx="20">
                  <c:v>450</c:v>
                </c:pt>
                <c:pt idx="21">
                  <c:v>411</c:v>
                </c:pt>
                <c:pt idx="22">
                  <c:v>182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'グラフ用データ'!$F$1</c:f>
              <c:strCache>
                <c:ptCount val="1"/>
                <c:pt idx="0">
                  <c:v>２月</c:v>
                </c:pt>
              </c:strCache>
            </c:strRef>
          </c:tx>
          <c:spPr>
            <a:pattFill prst="weave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eav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'グラフ用データ'!$B$2:$B$24</c:f>
              <c:strCache>
                <c:ptCount val="23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平成2年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</c:strCache>
            </c:strRef>
          </c:cat>
          <c:val>
            <c:numRef>
              <c:f>'グラフ用データ'!$F$2:$F$24</c:f>
              <c:numCache>
                <c:ptCount val="23"/>
                <c:pt idx="0">
                  <c:v>346</c:v>
                </c:pt>
                <c:pt idx="1">
                  <c:v>102</c:v>
                </c:pt>
                <c:pt idx="2">
                  <c:v>143</c:v>
                </c:pt>
                <c:pt idx="3">
                  <c:v>108</c:v>
                </c:pt>
                <c:pt idx="4">
                  <c:v>171</c:v>
                </c:pt>
                <c:pt idx="5">
                  <c:v>60</c:v>
                </c:pt>
                <c:pt idx="6">
                  <c:v>3</c:v>
                </c:pt>
                <c:pt idx="7">
                  <c:v>122</c:v>
                </c:pt>
                <c:pt idx="8">
                  <c:v>151</c:v>
                </c:pt>
                <c:pt idx="9">
                  <c:v>157</c:v>
                </c:pt>
                <c:pt idx="10">
                  <c:v>100</c:v>
                </c:pt>
                <c:pt idx="11">
                  <c:v>258</c:v>
                </c:pt>
                <c:pt idx="12">
                  <c:v>134</c:v>
                </c:pt>
                <c:pt idx="13">
                  <c:v>56</c:v>
                </c:pt>
                <c:pt idx="14">
                  <c:v>144</c:v>
                </c:pt>
                <c:pt idx="15">
                  <c:v>190</c:v>
                </c:pt>
                <c:pt idx="16">
                  <c:v>279</c:v>
                </c:pt>
                <c:pt idx="17">
                  <c:v>178</c:v>
                </c:pt>
                <c:pt idx="18">
                  <c:v>183</c:v>
                </c:pt>
                <c:pt idx="19">
                  <c:v>240</c:v>
                </c:pt>
                <c:pt idx="20">
                  <c:v>296</c:v>
                </c:pt>
                <c:pt idx="21">
                  <c:v>253</c:v>
                </c:pt>
                <c:pt idx="22">
                  <c:v>68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'グラフ用データ'!$G$1</c:f>
              <c:strCache>
                <c:ptCount val="1"/>
                <c:pt idx="0">
                  <c:v>３月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'グラフ用データ'!$B$2:$B$24</c:f>
              <c:strCache>
                <c:ptCount val="23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平成2年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</c:strCache>
            </c:strRef>
          </c:cat>
          <c:val>
            <c:numRef>
              <c:f>'グラフ用データ'!$G$2:$G$24</c:f>
              <c:numCache>
                <c:ptCount val="23"/>
                <c:pt idx="0">
                  <c:v>193</c:v>
                </c:pt>
                <c:pt idx="1">
                  <c:v>18</c:v>
                </c:pt>
                <c:pt idx="2">
                  <c:v>48</c:v>
                </c:pt>
                <c:pt idx="3">
                  <c:v>40</c:v>
                </c:pt>
                <c:pt idx="4">
                  <c:v>25</c:v>
                </c:pt>
                <c:pt idx="5">
                  <c:v>16</c:v>
                </c:pt>
                <c:pt idx="6">
                  <c:v>30</c:v>
                </c:pt>
                <c:pt idx="7">
                  <c:v>33</c:v>
                </c:pt>
                <c:pt idx="8">
                  <c:v>92</c:v>
                </c:pt>
                <c:pt idx="9">
                  <c:v>21</c:v>
                </c:pt>
                <c:pt idx="10">
                  <c:v>39</c:v>
                </c:pt>
                <c:pt idx="11">
                  <c:v>155</c:v>
                </c:pt>
                <c:pt idx="12">
                  <c:v>15</c:v>
                </c:pt>
                <c:pt idx="13">
                  <c:v>22</c:v>
                </c:pt>
                <c:pt idx="14">
                  <c:v>20</c:v>
                </c:pt>
                <c:pt idx="15">
                  <c:v>66</c:v>
                </c:pt>
                <c:pt idx="16">
                  <c:v>215</c:v>
                </c:pt>
                <c:pt idx="17">
                  <c:v>48</c:v>
                </c:pt>
                <c:pt idx="18">
                  <c:v>188</c:v>
                </c:pt>
                <c:pt idx="19">
                  <c:v>107</c:v>
                </c:pt>
                <c:pt idx="20">
                  <c:v>68</c:v>
                </c:pt>
                <c:pt idx="21">
                  <c:v>212</c:v>
                </c:pt>
                <c:pt idx="22">
                  <c:v>68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'グラフ用データ'!$H$1</c:f>
              <c:strCache>
                <c:ptCount val="1"/>
                <c:pt idx="0">
                  <c:v>４月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'グラフ用データ'!$B$2:$B$24</c:f>
              <c:strCache>
                <c:ptCount val="23"/>
                <c:pt idx="0">
                  <c:v>昭和59年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平成元年</c:v>
                </c:pt>
                <c:pt idx="6">
                  <c:v>平成2年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</c:strCache>
            </c:strRef>
          </c:cat>
          <c:val>
            <c:numRef>
              <c:f>'グラフ用データ'!$H$2:$H$24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26</c:v>
                </c:pt>
                <c:pt idx="19">
                  <c:v>0</c:v>
                </c:pt>
                <c:pt idx="20">
                  <c:v>37</c:v>
                </c:pt>
                <c:pt idx="21">
                  <c:v>97</c:v>
                </c:pt>
                <c:pt idx="22">
                  <c:v>0</c:v>
                </c:pt>
              </c:numCache>
            </c:numRef>
          </c:val>
          <c:shape val="cylinder"/>
        </c:ser>
        <c:overlap val="100"/>
        <c:gapWidth val="60"/>
        <c:gapDepth val="420"/>
        <c:shape val="cylinder"/>
        <c:axId val="63474546"/>
        <c:axId val="34400003"/>
      </c:bar3D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00003"/>
        <c:crosses val="autoZero"/>
        <c:auto val="1"/>
        <c:lblOffset val="360"/>
        <c:tickLblSkip val="2"/>
        <c:tickMarkSkip val="2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4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03625"/>
          <c:w val="0.09375"/>
          <c:h val="0.4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'グラフ用データ'!$B$60</c:f>
              <c:strCache>
                <c:ptCount val="1"/>
                <c:pt idx="0">
                  <c:v>年間降水量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'グラフ用データ'!$A$61:$A$89</c:f>
              <c:strCache>
                <c:ptCount val="29"/>
                <c:pt idx="0">
                  <c:v>昭和20年</c:v>
                </c:pt>
                <c:pt idx="1">
                  <c:v>50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平成元年</c:v>
                </c:pt>
                <c:pt idx="12">
                  <c:v>平成2年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</c:strCache>
            </c:strRef>
          </c:cat>
          <c:val>
            <c:numRef>
              <c:f>'グラフ用データ'!$B$61:$B$89</c:f>
              <c:numCache>
                <c:ptCount val="29"/>
                <c:pt idx="0">
                  <c:v>2225</c:v>
                </c:pt>
                <c:pt idx="1">
                  <c:v>1424</c:v>
                </c:pt>
                <c:pt idx="2">
                  <c:v>1585</c:v>
                </c:pt>
                <c:pt idx="3">
                  <c:v>1745</c:v>
                </c:pt>
                <c:pt idx="4">
                  <c:v>1369</c:v>
                </c:pt>
                <c:pt idx="5">
                  <c:v>1982</c:v>
                </c:pt>
                <c:pt idx="6">
                  <c:v>1828</c:v>
                </c:pt>
                <c:pt idx="7">
                  <c:v>1963</c:v>
                </c:pt>
                <c:pt idx="8">
                  <c:v>1321</c:v>
                </c:pt>
                <c:pt idx="9">
                  <c:v>1011</c:v>
                </c:pt>
                <c:pt idx="10">
                  <c:v>1645</c:v>
                </c:pt>
                <c:pt idx="11">
                  <c:v>1416</c:v>
                </c:pt>
                <c:pt idx="12">
                  <c:v>1363</c:v>
                </c:pt>
                <c:pt idx="13">
                  <c:v>1448</c:v>
                </c:pt>
                <c:pt idx="14">
                  <c:v>1389</c:v>
                </c:pt>
                <c:pt idx="15">
                  <c:v>1606</c:v>
                </c:pt>
                <c:pt idx="16">
                  <c:v>883</c:v>
                </c:pt>
                <c:pt idx="17">
                  <c:v>1526</c:v>
                </c:pt>
                <c:pt idx="18">
                  <c:v>1236</c:v>
                </c:pt>
                <c:pt idx="19">
                  <c:v>1357</c:v>
                </c:pt>
                <c:pt idx="20">
                  <c:v>1103</c:v>
                </c:pt>
                <c:pt idx="21">
                  <c:v>1300</c:v>
                </c:pt>
                <c:pt idx="22">
                  <c:v>1344</c:v>
                </c:pt>
                <c:pt idx="23">
                  <c:v>1432</c:v>
                </c:pt>
                <c:pt idx="24">
                  <c:v>1333</c:v>
                </c:pt>
                <c:pt idx="25">
                  <c:v>1422</c:v>
                </c:pt>
                <c:pt idx="26">
                  <c:v>1475</c:v>
                </c:pt>
                <c:pt idx="27">
                  <c:v>1914</c:v>
                </c:pt>
                <c:pt idx="28">
                  <c:v>1575</c:v>
                </c:pt>
              </c:numCache>
            </c:numRef>
          </c:val>
        </c:ser>
        <c:gapWidth val="40"/>
        <c:axId val="41164572"/>
        <c:axId val="34936829"/>
      </c:barChart>
      <c:lineChart>
        <c:grouping val="standard"/>
        <c:varyColors val="0"/>
        <c:ser>
          <c:idx val="0"/>
          <c:order val="1"/>
          <c:tx>
            <c:strRef>
              <c:f>'グラフ用データ'!$C$60</c:f>
              <c:strCache>
                <c:ptCount val="1"/>
                <c:pt idx="0">
                  <c:v>年平均気温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'グラフ用データ'!$A$61:$A$89</c:f>
              <c:strCache>
                <c:ptCount val="29"/>
                <c:pt idx="0">
                  <c:v>昭和20年</c:v>
                </c:pt>
                <c:pt idx="1">
                  <c:v>50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平成元年</c:v>
                </c:pt>
                <c:pt idx="12">
                  <c:v>平成2年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</c:strCache>
            </c:strRef>
          </c:cat>
          <c:val>
            <c:numRef>
              <c:f>'グラフ用データ'!$C$61:$C$89</c:f>
              <c:numCache>
                <c:ptCount val="29"/>
                <c:pt idx="0">
                  <c:v>9.833333333333334</c:v>
                </c:pt>
                <c:pt idx="1">
                  <c:v>11.358333333333334</c:v>
                </c:pt>
                <c:pt idx="2">
                  <c:v>10.183333333333335</c:v>
                </c:pt>
                <c:pt idx="3">
                  <c:v>9.541666666666666</c:v>
                </c:pt>
                <c:pt idx="4">
                  <c:v>10.8</c:v>
                </c:pt>
                <c:pt idx="5">
                  <c:v>9.991666666666665</c:v>
                </c:pt>
                <c:pt idx="6">
                  <c:v>9.775</c:v>
                </c:pt>
                <c:pt idx="7">
                  <c:v>10.841666666666667</c:v>
                </c:pt>
                <c:pt idx="8">
                  <c:v>9.9</c:v>
                </c:pt>
                <c:pt idx="9">
                  <c:v>10.941666666666668</c:v>
                </c:pt>
                <c:pt idx="10">
                  <c:v>10.066666666666666</c:v>
                </c:pt>
                <c:pt idx="11">
                  <c:v>11.65</c:v>
                </c:pt>
                <c:pt idx="12">
                  <c:v>12.108333333333333</c:v>
                </c:pt>
                <c:pt idx="13">
                  <c:v>11.141666666666666</c:v>
                </c:pt>
                <c:pt idx="14">
                  <c:v>10.616666666666667</c:v>
                </c:pt>
                <c:pt idx="15">
                  <c:v>10.266666666666667</c:v>
                </c:pt>
                <c:pt idx="16">
                  <c:v>11.483333333333334</c:v>
                </c:pt>
                <c:pt idx="17">
                  <c:v>10.291666666666666</c:v>
                </c:pt>
                <c:pt idx="18">
                  <c:v>10.15</c:v>
                </c:pt>
                <c:pt idx="19">
                  <c:v>10.783333333333331</c:v>
                </c:pt>
                <c:pt idx="20">
                  <c:v>12.033333333333333</c:v>
                </c:pt>
                <c:pt idx="21">
                  <c:v>11.3</c:v>
                </c:pt>
                <c:pt idx="22">
                  <c:v>11.291666666666666</c:v>
                </c:pt>
                <c:pt idx="23">
                  <c:v>10.716666666666669</c:v>
                </c:pt>
                <c:pt idx="24">
                  <c:v>11.41666666666667</c:v>
                </c:pt>
                <c:pt idx="25">
                  <c:v>11.025</c:v>
                </c:pt>
                <c:pt idx="26">
                  <c:v>12.383333333333333</c:v>
                </c:pt>
                <c:pt idx="27">
                  <c:v>11.308333333333332</c:v>
                </c:pt>
                <c:pt idx="28">
                  <c:v>10.958333333333334</c:v>
                </c:pt>
              </c:numCache>
            </c:numRef>
          </c:val>
          <c:smooth val="0"/>
        </c:ser>
        <c:axId val="45996006"/>
        <c:axId val="11310871"/>
      </c:line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36829"/>
        <c:crosses val="autoZero"/>
        <c:auto val="0"/>
        <c:lblOffset val="100"/>
        <c:tickLblSkip val="2"/>
        <c:noMultiLvlLbl val="0"/>
      </c:catAx>
      <c:valAx>
        <c:axId val="349368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4572"/>
        <c:crossesAt val="1"/>
        <c:crossBetween val="between"/>
        <c:dispUnits/>
      </c:valAx>
      <c:catAx>
        <c:axId val="45996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0871"/>
        <c:crosses val="autoZero"/>
        <c:auto val="0"/>
        <c:lblOffset val="100"/>
        <c:tickLblSkip val="1"/>
        <c:noMultiLvlLbl val="0"/>
      </c:catAx>
      <c:valAx>
        <c:axId val="11310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600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"/>
          <c:y val="0.07675"/>
          <c:w val="0.1622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9</xdr:col>
      <xdr:colOff>361950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4629150"/>
        <a:ext cx="69818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26</xdr:row>
      <xdr:rowOff>57150</xdr:rowOff>
    </xdr:from>
    <xdr:to>
      <xdr:col>8</xdr:col>
      <xdr:colOff>352425</xdr:colOff>
      <xdr:row>28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4350" y="4533900"/>
          <a:ext cx="537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　雪　量　の　推　移</a:t>
          </a:r>
        </a:p>
      </xdr:txBody>
    </xdr:sp>
    <xdr:clientData/>
  </xdr:twoCellAnchor>
  <xdr:twoCellAnchor>
    <xdr:from>
      <xdr:col>8</xdr:col>
      <xdr:colOff>333375</xdr:colOff>
      <xdr:row>47</xdr:row>
      <xdr:rowOff>38100</xdr:rowOff>
    </xdr:from>
    <xdr:to>
      <xdr:col>8</xdr:col>
      <xdr:colOff>971550</xdr:colOff>
      <xdr:row>49</xdr:row>
      <xdr:rowOff>19050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5867400" y="8115300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xdr:txBody>
    </xdr:sp>
    <xdr:clientData/>
  </xdr:twoCellAnchor>
  <xdr:twoCellAnchor>
    <xdr:from>
      <xdr:col>0</xdr:col>
      <xdr:colOff>438150</xdr:colOff>
      <xdr:row>27</xdr:row>
      <xdr:rowOff>85725</xdr:rowOff>
    </xdr:from>
    <xdr:to>
      <xdr:col>1</xdr:col>
      <xdr:colOff>361950</xdr:colOff>
      <xdr:row>28</xdr:row>
      <xdr:rowOff>161925</xdr:rowOff>
    </xdr:to>
    <xdr:sp>
      <xdr:nvSpPr>
        <xdr:cNvPr id="4" name="Text Box 27"/>
        <xdr:cNvSpPr txBox="1">
          <a:spLocks noChangeArrowheads="1"/>
        </xdr:cNvSpPr>
      </xdr:nvSpPr>
      <xdr:spPr>
        <a:xfrm>
          <a:off x="438150" y="4733925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（ｃｍ）</a:t>
          </a:r>
        </a:p>
      </xdr:txBody>
    </xdr:sp>
    <xdr:clientData/>
  </xdr:twoCellAnchor>
  <xdr:twoCellAnchor>
    <xdr:from>
      <xdr:col>0</xdr:col>
      <xdr:colOff>0</xdr:colOff>
      <xdr:row>89</xdr:row>
      <xdr:rowOff>76200</xdr:rowOff>
    </xdr:from>
    <xdr:to>
      <xdr:col>9</xdr:col>
      <xdr:colOff>9525</xdr:colOff>
      <xdr:row>123</xdr:row>
      <xdr:rowOff>85725</xdr:rowOff>
    </xdr:to>
    <xdr:graphicFrame>
      <xdr:nvGraphicFramePr>
        <xdr:cNvPr id="5" name="Chart 30"/>
        <xdr:cNvGraphicFramePr/>
      </xdr:nvGraphicFramePr>
      <xdr:xfrm>
        <a:off x="0" y="15354300"/>
        <a:ext cx="662940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89</xdr:row>
      <xdr:rowOff>0</xdr:rowOff>
    </xdr:from>
    <xdr:to>
      <xdr:col>6</xdr:col>
      <xdr:colOff>419100</xdr:colOff>
      <xdr:row>91</xdr:row>
      <xdr:rowOff>114300</xdr:rowOff>
    </xdr:to>
    <xdr:sp>
      <xdr:nvSpPr>
        <xdr:cNvPr id="6" name="Text Box 31"/>
        <xdr:cNvSpPr txBox="1">
          <a:spLocks noChangeArrowheads="1"/>
        </xdr:cNvSpPr>
      </xdr:nvSpPr>
      <xdr:spPr>
        <a:xfrm>
          <a:off x="2247900" y="15278100"/>
          <a:ext cx="2286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気　象　概　況　</a:t>
          </a:r>
        </a:p>
      </xdr:txBody>
    </xdr:sp>
    <xdr:clientData/>
  </xdr:twoCellAnchor>
  <xdr:twoCellAnchor>
    <xdr:from>
      <xdr:col>8</xdr:col>
      <xdr:colOff>790575</xdr:colOff>
      <xdr:row>90</xdr:row>
      <xdr:rowOff>85725</xdr:rowOff>
    </xdr:from>
    <xdr:to>
      <xdr:col>9</xdr:col>
      <xdr:colOff>142875</xdr:colOff>
      <xdr:row>92</xdr:row>
      <xdr:rowOff>19050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6324600" y="15535275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（℃）</a:t>
          </a:r>
        </a:p>
      </xdr:txBody>
    </xdr:sp>
    <xdr:clientData/>
  </xdr:twoCellAnchor>
  <xdr:twoCellAnchor>
    <xdr:from>
      <xdr:col>0</xdr:col>
      <xdr:colOff>171450</xdr:colOff>
      <xdr:row>90</xdr:row>
      <xdr:rowOff>133350</xdr:rowOff>
    </xdr:from>
    <xdr:to>
      <xdr:col>1</xdr:col>
      <xdr:colOff>66675</xdr:colOff>
      <xdr:row>92</xdr:row>
      <xdr:rowOff>38100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71450" y="15582900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（ｍｍ）</a:t>
          </a:r>
        </a:p>
      </xdr:txBody>
    </xdr:sp>
    <xdr:clientData/>
  </xdr:twoCellAnchor>
  <xdr:twoCellAnchor>
    <xdr:from>
      <xdr:col>8</xdr:col>
      <xdr:colOff>476250</xdr:colOff>
      <xdr:row>122</xdr:row>
      <xdr:rowOff>38100</xdr:rowOff>
    </xdr:from>
    <xdr:to>
      <xdr:col>8</xdr:col>
      <xdr:colOff>1066800</xdr:colOff>
      <xdr:row>124</xdr:row>
      <xdr:rowOff>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6010275" y="20974050"/>
          <a:ext cx="590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</xdr:col>
      <xdr:colOff>638175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38150" y="438150"/>
          <a:ext cx="6191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85725</xdr:rowOff>
    </xdr:from>
    <xdr:to>
      <xdr:col>9</xdr:col>
      <xdr:colOff>228600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0" y="5905500"/>
        <a:ext cx="6896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29</xdr:row>
      <xdr:rowOff>9525</xdr:rowOff>
    </xdr:from>
    <xdr:to>
      <xdr:col>8</xdr:col>
      <xdr:colOff>152400</xdr:colOff>
      <xdr:row>31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5300" y="5829300"/>
          <a:ext cx="537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　雪　量　の　推　移</a:t>
          </a:r>
        </a:p>
      </xdr:txBody>
    </xdr:sp>
    <xdr:clientData/>
  </xdr:twoCellAnchor>
  <xdr:twoCellAnchor>
    <xdr:from>
      <xdr:col>0</xdr:col>
      <xdr:colOff>438150</xdr:colOff>
      <xdr:row>29</xdr:row>
      <xdr:rowOff>152400</xdr:rowOff>
    </xdr:from>
    <xdr:to>
      <xdr:col>1</xdr:col>
      <xdr:colOff>381000</xdr:colOff>
      <xdr:row>31</xdr:row>
      <xdr:rowOff>57150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438150" y="5972175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（ｃｍ）</a:t>
          </a:r>
        </a:p>
      </xdr:txBody>
    </xdr:sp>
    <xdr:clientData/>
  </xdr:twoCellAnchor>
  <xdr:twoCellAnchor>
    <xdr:from>
      <xdr:col>8</xdr:col>
      <xdr:colOff>114300</xdr:colOff>
      <xdr:row>49</xdr:row>
      <xdr:rowOff>152400</xdr:rowOff>
    </xdr:from>
    <xdr:to>
      <xdr:col>8</xdr:col>
      <xdr:colOff>752475</xdr:colOff>
      <xdr:row>51</xdr:row>
      <xdr:rowOff>133350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5829300" y="9401175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xdr:txBody>
    </xdr:sp>
    <xdr:clientData/>
  </xdr:twoCellAnchor>
  <xdr:twoCellAnchor>
    <xdr:from>
      <xdr:col>7</xdr:col>
      <xdr:colOff>47625</xdr:colOff>
      <xdr:row>9</xdr:row>
      <xdr:rowOff>57150</xdr:rowOff>
    </xdr:from>
    <xdr:to>
      <xdr:col>7</xdr:col>
      <xdr:colOff>581025</xdr:colOff>
      <xdr:row>10</xdr:row>
      <xdr:rowOff>28575</xdr:rowOff>
    </xdr:to>
    <xdr:sp>
      <xdr:nvSpPr>
        <xdr:cNvPr id="5" name="TextBox 48"/>
        <xdr:cNvSpPr txBox="1">
          <a:spLocks noChangeArrowheads="1"/>
        </xdr:cNvSpPr>
      </xdr:nvSpPr>
      <xdr:spPr>
        <a:xfrm>
          <a:off x="5067300" y="183832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（欠測値あり）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123950" y="3333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1</xdr:col>
      <xdr:colOff>628650</xdr:colOff>
      <xdr:row>3</xdr:row>
      <xdr:rowOff>180975</xdr:rowOff>
    </xdr:to>
    <xdr:sp>
      <xdr:nvSpPr>
        <xdr:cNvPr id="2" name="Line 3"/>
        <xdr:cNvSpPr>
          <a:spLocks/>
        </xdr:cNvSpPr>
      </xdr:nvSpPr>
      <xdr:spPr>
        <a:xfrm>
          <a:off x="514350" y="323850"/>
          <a:ext cx="609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35</xdr:row>
      <xdr:rowOff>95250</xdr:rowOff>
    </xdr:from>
    <xdr:to>
      <xdr:col>11</xdr:col>
      <xdr:colOff>342900</xdr:colOff>
      <xdr:row>36</xdr:row>
      <xdr:rowOff>190500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2238375" y="5981700"/>
          <a:ext cx="2400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　象　概　況　</a:t>
          </a:r>
        </a:p>
      </xdr:txBody>
    </xdr:sp>
    <xdr:clientData/>
  </xdr:twoCellAnchor>
  <xdr:twoCellAnchor>
    <xdr:from>
      <xdr:col>16</xdr:col>
      <xdr:colOff>28575</xdr:colOff>
      <xdr:row>36</xdr:row>
      <xdr:rowOff>76200</xdr:rowOff>
    </xdr:from>
    <xdr:to>
      <xdr:col>17</xdr:col>
      <xdr:colOff>85725</xdr:colOff>
      <xdr:row>37</xdr:row>
      <xdr:rowOff>0</xdr:rowOff>
    </xdr:to>
    <xdr:sp>
      <xdr:nvSpPr>
        <xdr:cNvPr id="4" name="Text Box 32"/>
        <xdr:cNvSpPr txBox="1">
          <a:spLocks noChangeArrowheads="1"/>
        </xdr:cNvSpPr>
      </xdr:nvSpPr>
      <xdr:spPr>
        <a:xfrm>
          <a:off x="6248400" y="615315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（℃）</a:t>
          </a:r>
        </a:p>
      </xdr:txBody>
    </xdr:sp>
    <xdr:clientData/>
  </xdr:twoCellAnchor>
  <xdr:twoCellAnchor>
    <xdr:from>
      <xdr:col>0</xdr:col>
      <xdr:colOff>285750</xdr:colOff>
      <xdr:row>36</xdr:row>
      <xdr:rowOff>66675</xdr:rowOff>
    </xdr:from>
    <xdr:to>
      <xdr:col>1</xdr:col>
      <xdr:colOff>400050</xdr:colOff>
      <xdr:row>36</xdr:row>
      <xdr:rowOff>219075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285750" y="61436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（ｍｍ）</a:t>
          </a:r>
        </a:p>
      </xdr:txBody>
    </xdr:sp>
    <xdr:clientData/>
  </xdr:twoCellAnchor>
  <xdr:twoCellAnchor>
    <xdr:from>
      <xdr:col>16</xdr:col>
      <xdr:colOff>114300</xdr:colOff>
      <xdr:row>54</xdr:row>
      <xdr:rowOff>152400</xdr:rowOff>
    </xdr:from>
    <xdr:to>
      <xdr:col>17</xdr:col>
      <xdr:colOff>333375</xdr:colOff>
      <xdr:row>55</xdr:row>
      <xdr:rowOff>161925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6334125" y="938212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0</xdr:col>
      <xdr:colOff>0</xdr:colOff>
      <xdr:row>36</xdr:row>
      <xdr:rowOff>142875</xdr:rowOff>
    </xdr:from>
    <xdr:to>
      <xdr:col>17</xdr:col>
      <xdr:colOff>219075</xdr:colOff>
      <xdr:row>56</xdr:row>
      <xdr:rowOff>209550</xdr:rowOff>
    </xdr:to>
    <xdr:graphicFrame>
      <xdr:nvGraphicFramePr>
        <xdr:cNvPr id="7" name="Chart 26"/>
        <xdr:cNvGraphicFramePr/>
      </xdr:nvGraphicFramePr>
      <xdr:xfrm>
        <a:off x="0" y="6219825"/>
        <a:ext cx="6838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5" sqref="D5"/>
    </sheetView>
  </sheetViews>
  <sheetFormatPr defaultColWidth="9.00390625" defaultRowHeight="13.5"/>
  <cols>
    <col min="8" max="8" width="9.625" style="0" bestFit="1" customWidth="1"/>
    <col min="9" max="9" width="14.25390625" style="0" customWidth="1"/>
  </cols>
  <sheetData>
    <row r="1" spans="1:9" ht="14.25" thickBot="1">
      <c r="A1" s="98" t="s">
        <v>106</v>
      </c>
      <c r="B1" s="70" t="s">
        <v>90</v>
      </c>
      <c r="C1" s="26" t="s">
        <v>76</v>
      </c>
      <c r="D1" s="27" t="s">
        <v>10</v>
      </c>
      <c r="E1" s="28" t="s">
        <v>12</v>
      </c>
      <c r="F1" s="27" t="s">
        <v>0</v>
      </c>
      <c r="G1" s="28" t="s">
        <v>1</v>
      </c>
      <c r="H1" s="27" t="s">
        <v>2</v>
      </c>
      <c r="I1" s="29" t="s">
        <v>13</v>
      </c>
    </row>
    <row r="2" spans="1:9" ht="13.5">
      <c r="A2" s="96">
        <v>1984</v>
      </c>
      <c r="B2" s="37" t="s">
        <v>155</v>
      </c>
      <c r="C2" s="23">
        <v>43</v>
      </c>
      <c r="D2" s="14">
        <v>252</v>
      </c>
      <c r="E2" s="15">
        <v>421</v>
      </c>
      <c r="F2" s="14">
        <v>346</v>
      </c>
      <c r="G2" s="15">
        <v>193</v>
      </c>
      <c r="H2" s="30">
        <v>0</v>
      </c>
      <c r="I2" s="121">
        <f>SUM(C2:H2)</f>
        <v>1255</v>
      </c>
    </row>
    <row r="3" spans="1:9" ht="13.5">
      <c r="A3" s="96">
        <v>1985</v>
      </c>
      <c r="B3" s="37" t="s">
        <v>157</v>
      </c>
      <c r="C3" s="23">
        <v>2</v>
      </c>
      <c r="D3" s="14">
        <v>326</v>
      </c>
      <c r="E3" s="15">
        <v>586</v>
      </c>
      <c r="F3" s="14">
        <v>102</v>
      </c>
      <c r="G3" s="15">
        <v>18</v>
      </c>
      <c r="H3" s="32">
        <v>2</v>
      </c>
      <c r="I3" s="31">
        <f aca="true" t="shared" si="0" ref="I3:I22">SUM(C3:H3)</f>
        <v>1036</v>
      </c>
    </row>
    <row r="4" spans="1:9" ht="13.5">
      <c r="A4" s="96">
        <v>1986</v>
      </c>
      <c r="B4" s="37" t="s">
        <v>159</v>
      </c>
      <c r="C4" s="23">
        <v>3</v>
      </c>
      <c r="D4" s="14">
        <v>383</v>
      </c>
      <c r="E4" s="15">
        <v>139</v>
      </c>
      <c r="F4" s="14">
        <v>143</v>
      </c>
      <c r="G4" s="15">
        <v>48</v>
      </c>
      <c r="H4" s="32">
        <v>8</v>
      </c>
      <c r="I4" s="17">
        <f t="shared" si="0"/>
        <v>724</v>
      </c>
    </row>
    <row r="5" spans="1:9" ht="13.5">
      <c r="A5" s="96">
        <v>1987</v>
      </c>
      <c r="B5" s="37" t="s">
        <v>161</v>
      </c>
      <c r="C5" s="23">
        <v>5</v>
      </c>
      <c r="D5" s="14">
        <v>36</v>
      </c>
      <c r="E5" s="15">
        <v>184</v>
      </c>
      <c r="F5" s="14">
        <v>108</v>
      </c>
      <c r="G5" s="15">
        <v>40</v>
      </c>
      <c r="H5" s="30">
        <v>0</v>
      </c>
      <c r="I5" s="31">
        <f t="shared" si="0"/>
        <v>373</v>
      </c>
    </row>
    <row r="6" spans="1:9" ht="13.5">
      <c r="A6" s="96">
        <v>1988</v>
      </c>
      <c r="B6" s="37" t="s">
        <v>163</v>
      </c>
      <c r="C6" s="23">
        <v>2</v>
      </c>
      <c r="D6" s="14">
        <v>50</v>
      </c>
      <c r="E6" s="15">
        <v>96</v>
      </c>
      <c r="F6" s="14">
        <v>171</v>
      </c>
      <c r="G6" s="15">
        <v>25</v>
      </c>
      <c r="H6" s="32">
        <v>6</v>
      </c>
      <c r="I6" s="31">
        <f t="shared" si="0"/>
        <v>350</v>
      </c>
    </row>
    <row r="7" spans="1:9" ht="13.5">
      <c r="A7" s="96">
        <v>1989</v>
      </c>
      <c r="B7" s="37" t="s">
        <v>78</v>
      </c>
      <c r="C7" s="23">
        <v>1</v>
      </c>
      <c r="D7" s="14">
        <v>95</v>
      </c>
      <c r="E7" s="15">
        <v>47</v>
      </c>
      <c r="F7" s="14">
        <v>60</v>
      </c>
      <c r="G7" s="15">
        <v>16</v>
      </c>
      <c r="H7" s="30">
        <v>0</v>
      </c>
      <c r="I7" s="31">
        <f t="shared" si="0"/>
        <v>219</v>
      </c>
    </row>
    <row r="8" spans="1:9" ht="13.5">
      <c r="A8" s="96">
        <v>1990</v>
      </c>
      <c r="B8" s="37" t="s">
        <v>164</v>
      </c>
      <c r="C8" s="23">
        <v>0</v>
      </c>
      <c r="D8" s="14">
        <v>31</v>
      </c>
      <c r="E8" s="15">
        <v>216</v>
      </c>
      <c r="F8" s="14">
        <v>3</v>
      </c>
      <c r="G8" s="15">
        <v>30</v>
      </c>
      <c r="H8" s="33">
        <v>14</v>
      </c>
      <c r="I8" s="31">
        <v>280</v>
      </c>
    </row>
    <row r="9" spans="1:9" ht="13.5">
      <c r="A9" s="96">
        <v>1991</v>
      </c>
      <c r="B9" s="37" t="s">
        <v>166</v>
      </c>
      <c r="C9" s="23">
        <v>1</v>
      </c>
      <c r="D9" s="14">
        <v>102</v>
      </c>
      <c r="E9" s="15">
        <v>145</v>
      </c>
      <c r="F9" s="14">
        <v>122</v>
      </c>
      <c r="G9" s="15">
        <v>33</v>
      </c>
      <c r="H9" s="30">
        <v>0</v>
      </c>
      <c r="I9" s="31">
        <f t="shared" si="0"/>
        <v>403</v>
      </c>
    </row>
    <row r="10" spans="1:9" ht="13.5">
      <c r="A10" s="96">
        <v>1992</v>
      </c>
      <c r="B10" s="37" t="s">
        <v>168</v>
      </c>
      <c r="C10" s="34">
        <v>28</v>
      </c>
      <c r="D10" s="35">
        <v>135</v>
      </c>
      <c r="E10" s="15">
        <v>81</v>
      </c>
      <c r="F10" s="14">
        <v>151</v>
      </c>
      <c r="G10" s="15">
        <v>92</v>
      </c>
      <c r="H10" s="30">
        <v>0</v>
      </c>
      <c r="I10" s="31">
        <v>487</v>
      </c>
    </row>
    <row r="11" spans="1:9" ht="13.5">
      <c r="A11" s="96">
        <v>1993</v>
      </c>
      <c r="B11" s="37" t="s">
        <v>170</v>
      </c>
      <c r="C11" s="23">
        <v>6</v>
      </c>
      <c r="D11" s="14">
        <v>62</v>
      </c>
      <c r="E11" s="15">
        <v>130</v>
      </c>
      <c r="F11" s="14">
        <v>157</v>
      </c>
      <c r="G11" s="15">
        <v>21</v>
      </c>
      <c r="H11" s="30">
        <v>0</v>
      </c>
      <c r="I11" s="31">
        <f t="shared" si="0"/>
        <v>376</v>
      </c>
    </row>
    <row r="12" spans="1:9" ht="13.5">
      <c r="A12" s="96">
        <v>1994</v>
      </c>
      <c r="B12" s="37" t="s">
        <v>172</v>
      </c>
      <c r="C12" s="23">
        <v>0</v>
      </c>
      <c r="D12" s="14">
        <v>96</v>
      </c>
      <c r="E12" s="15">
        <v>301</v>
      </c>
      <c r="F12" s="14">
        <v>100</v>
      </c>
      <c r="G12" s="15">
        <v>39</v>
      </c>
      <c r="H12" s="32">
        <v>0</v>
      </c>
      <c r="I12" s="31">
        <f t="shared" si="0"/>
        <v>536</v>
      </c>
    </row>
    <row r="13" spans="1:9" ht="13.5">
      <c r="A13" s="96">
        <v>1995</v>
      </c>
      <c r="B13" s="37" t="s">
        <v>174</v>
      </c>
      <c r="C13" s="23">
        <v>0</v>
      </c>
      <c r="D13" s="14">
        <v>130</v>
      </c>
      <c r="E13" s="15">
        <v>282</v>
      </c>
      <c r="F13" s="14">
        <v>258</v>
      </c>
      <c r="G13" s="15">
        <v>155</v>
      </c>
      <c r="H13" s="32">
        <v>45</v>
      </c>
      <c r="I13" s="31">
        <f t="shared" si="0"/>
        <v>870</v>
      </c>
    </row>
    <row r="14" spans="1:9" ht="13.5">
      <c r="A14" s="96">
        <v>1996</v>
      </c>
      <c r="B14" s="37" t="s">
        <v>176</v>
      </c>
      <c r="C14" s="23">
        <v>0</v>
      </c>
      <c r="D14" s="14">
        <v>25</v>
      </c>
      <c r="E14" s="15">
        <v>194</v>
      </c>
      <c r="F14" s="14">
        <v>134</v>
      </c>
      <c r="G14" s="15">
        <v>15</v>
      </c>
      <c r="H14" s="32">
        <v>0</v>
      </c>
      <c r="I14" s="31">
        <f t="shared" si="0"/>
        <v>368</v>
      </c>
    </row>
    <row r="15" spans="1:9" ht="13.5">
      <c r="A15" s="96">
        <v>1997</v>
      </c>
      <c r="B15" s="37" t="s">
        <v>178</v>
      </c>
      <c r="C15" s="23">
        <v>0</v>
      </c>
      <c r="D15" s="14">
        <v>50</v>
      </c>
      <c r="E15" s="15">
        <v>201</v>
      </c>
      <c r="F15" s="14">
        <v>56</v>
      </c>
      <c r="G15" s="15">
        <v>22</v>
      </c>
      <c r="H15" s="32">
        <v>0</v>
      </c>
      <c r="I15" s="31">
        <f t="shared" si="0"/>
        <v>329</v>
      </c>
    </row>
    <row r="16" spans="1:9" ht="13.5">
      <c r="A16" s="96">
        <v>1998</v>
      </c>
      <c r="B16" s="37" t="s">
        <v>180</v>
      </c>
      <c r="C16" s="23">
        <v>0</v>
      </c>
      <c r="D16" s="14">
        <v>59</v>
      </c>
      <c r="E16" s="15">
        <v>205</v>
      </c>
      <c r="F16" s="14">
        <v>144</v>
      </c>
      <c r="G16" s="15">
        <v>20</v>
      </c>
      <c r="H16" s="32">
        <v>0</v>
      </c>
      <c r="I16" s="31">
        <f t="shared" si="0"/>
        <v>428</v>
      </c>
    </row>
    <row r="17" spans="1:9" ht="13.5">
      <c r="A17" s="96">
        <v>1999</v>
      </c>
      <c r="B17" s="37" t="s">
        <v>182</v>
      </c>
      <c r="C17" s="23">
        <v>0</v>
      </c>
      <c r="D17" s="14">
        <v>26</v>
      </c>
      <c r="E17" s="15">
        <v>85</v>
      </c>
      <c r="F17" s="14">
        <v>190</v>
      </c>
      <c r="G17" s="15">
        <v>66</v>
      </c>
      <c r="H17" s="32">
        <v>0</v>
      </c>
      <c r="I17" s="31">
        <f t="shared" si="0"/>
        <v>367</v>
      </c>
    </row>
    <row r="18" spans="1:9" ht="13.5">
      <c r="A18" s="96">
        <v>2000</v>
      </c>
      <c r="B18" s="37" t="s">
        <v>184</v>
      </c>
      <c r="C18" s="23">
        <v>0</v>
      </c>
      <c r="D18" s="14">
        <v>137</v>
      </c>
      <c r="E18" s="15">
        <v>429</v>
      </c>
      <c r="F18" s="14">
        <v>279</v>
      </c>
      <c r="G18" s="15">
        <v>215</v>
      </c>
      <c r="H18" s="32">
        <v>0</v>
      </c>
      <c r="I18" s="31">
        <f t="shared" si="0"/>
        <v>1060</v>
      </c>
    </row>
    <row r="19" spans="1:9" ht="13.5">
      <c r="A19" s="96">
        <v>2001</v>
      </c>
      <c r="B19" s="37" t="s">
        <v>186</v>
      </c>
      <c r="C19" s="23">
        <v>0</v>
      </c>
      <c r="D19" s="14">
        <v>228</v>
      </c>
      <c r="E19" s="15">
        <v>280</v>
      </c>
      <c r="F19" s="14">
        <v>178</v>
      </c>
      <c r="G19" s="15">
        <v>48</v>
      </c>
      <c r="H19" s="32">
        <v>0</v>
      </c>
      <c r="I19" s="31">
        <f t="shared" si="0"/>
        <v>734</v>
      </c>
    </row>
    <row r="20" spans="1:9" ht="13.5">
      <c r="A20" s="96">
        <v>2002</v>
      </c>
      <c r="B20" s="37" t="s">
        <v>188</v>
      </c>
      <c r="C20" s="20">
        <v>4</v>
      </c>
      <c r="D20" s="15">
        <v>229</v>
      </c>
      <c r="E20" s="15">
        <v>340</v>
      </c>
      <c r="F20" s="15">
        <v>183</v>
      </c>
      <c r="G20" s="15">
        <v>188</v>
      </c>
      <c r="H20" s="47">
        <v>26</v>
      </c>
      <c r="I20" s="31">
        <f t="shared" si="0"/>
        <v>970</v>
      </c>
    </row>
    <row r="21" spans="1:9" ht="13.5">
      <c r="A21" s="96">
        <v>2003</v>
      </c>
      <c r="B21" s="37" t="s">
        <v>190</v>
      </c>
      <c r="C21" s="20">
        <v>0</v>
      </c>
      <c r="D21" s="15">
        <v>115</v>
      </c>
      <c r="E21" s="15">
        <v>271</v>
      </c>
      <c r="F21" s="15">
        <v>240</v>
      </c>
      <c r="G21" s="49">
        <v>107</v>
      </c>
      <c r="H21" s="47">
        <v>0</v>
      </c>
      <c r="I21" s="31">
        <f t="shared" si="0"/>
        <v>733</v>
      </c>
    </row>
    <row r="22" spans="1:9" ht="13.5">
      <c r="A22" s="96">
        <v>2004</v>
      </c>
      <c r="B22" s="37" t="s">
        <v>192</v>
      </c>
      <c r="C22" s="20">
        <v>0</v>
      </c>
      <c r="D22" s="15">
        <v>96</v>
      </c>
      <c r="E22" s="15">
        <v>450</v>
      </c>
      <c r="F22" s="15">
        <v>296</v>
      </c>
      <c r="G22" s="49">
        <v>68</v>
      </c>
      <c r="H22" s="47">
        <v>37</v>
      </c>
      <c r="I22" s="31">
        <f t="shared" si="0"/>
        <v>947</v>
      </c>
    </row>
    <row r="23" spans="1:9" ht="13.5">
      <c r="A23" s="96">
        <v>2005</v>
      </c>
      <c r="B23" s="37" t="s">
        <v>242</v>
      </c>
      <c r="C23" s="20">
        <v>0</v>
      </c>
      <c r="D23" s="15">
        <v>513</v>
      </c>
      <c r="E23" s="15">
        <v>411</v>
      </c>
      <c r="F23" s="15">
        <v>253</v>
      </c>
      <c r="G23" s="49">
        <v>212</v>
      </c>
      <c r="H23" s="47">
        <v>97</v>
      </c>
      <c r="I23" s="31">
        <v>1486</v>
      </c>
    </row>
    <row r="24" spans="1:9" ht="14.25" thickBot="1">
      <c r="A24" s="97">
        <v>2006</v>
      </c>
      <c r="B24" s="95" t="s">
        <v>250</v>
      </c>
      <c r="C24" s="44">
        <v>0</v>
      </c>
      <c r="D24" s="19">
        <v>80</v>
      </c>
      <c r="E24" s="19">
        <v>182</v>
      </c>
      <c r="F24" s="19">
        <v>68</v>
      </c>
      <c r="G24" s="48">
        <v>68</v>
      </c>
      <c r="H24" s="46">
        <v>0</v>
      </c>
      <c r="I24" s="45">
        <v>398</v>
      </c>
    </row>
    <row r="60" spans="1:4" ht="13.5">
      <c r="A60" s="132"/>
      <c r="B60" s="132" t="s">
        <v>153</v>
      </c>
      <c r="C60" s="132" t="s">
        <v>154</v>
      </c>
      <c r="D60" s="53"/>
    </row>
    <row r="61" spans="1:4" ht="13.5">
      <c r="A61" s="133" t="s">
        <v>193</v>
      </c>
      <c r="B61" s="135">
        <v>2225</v>
      </c>
      <c r="C61" s="132">
        <v>9.833333333333334</v>
      </c>
      <c r="D61" s="134"/>
    </row>
    <row r="62" spans="1:4" ht="13.5">
      <c r="A62" s="133" t="s">
        <v>194</v>
      </c>
      <c r="B62" s="135">
        <v>1424</v>
      </c>
      <c r="C62" s="132">
        <v>11.358333333333334</v>
      </c>
      <c r="D62" s="134"/>
    </row>
    <row r="63" spans="1:4" ht="13.5">
      <c r="A63" s="133" t="s">
        <v>196</v>
      </c>
      <c r="B63" s="135">
        <v>1585</v>
      </c>
      <c r="C63" s="132">
        <v>10.183333333333335</v>
      </c>
      <c r="D63" s="134"/>
    </row>
    <row r="64" spans="1:4" ht="13.5">
      <c r="A64" s="133" t="s">
        <v>198</v>
      </c>
      <c r="B64" s="135">
        <v>1745</v>
      </c>
      <c r="C64" s="132">
        <v>9.541666666666666</v>
      </c>
      <c r="D64" s="134"/>
    </row>
    <row r="65" spans="1:4" ht="13.5">
      <c r="A65" s="133" t="s">
        <v>200</v>
      </c>
      <c r="B65" s="135">
        <v>1369</v>
      </c>
      <c r="C65" s="132">
        <v>10.8</v>
      </c>
      <c r="D65" s="134"/>
    </row>
    <row r="66" spans="1:4" ht="13.5">
      <c r="A66" s="133" t="s">
        <v>202</v>
      </c>
      <c r="B66" s="135">
        <v>1982</v>
      </c>
      <c r="C66" s="132">
        <v>9.991666666666665</v>
      </c>
      <c r="D66" s="134"/>
    </row>
    <row r="67" spans="1:4" ht="13.5">
      <c r="A67" s="133" t="s">
        <v>204</v>
      </c>
      <c r="B67" s="135">
        <v>1828</v>
      </c>
      <c r="C67" s="132">
        <v>9.775</v>
      </c>
      <c r="D67" s="134"/>
    </row>
    <row r="68" spans="1:4" ht="13.5">
      <c r="A68" s="133">
        <v>60</v>
      </c>
      <c r="B68" s="135">
        <v>1963</v>
      </c>
      <c r="C68" s="132">
        <v>10.841666666666667</v>
      </c>
      <c r="D68" s="134"/>
    </row>
    <row r="69" spans="1:4" ht="13.5">
      <c r="A69" s="133">
        <v>61</v>
      </c>
      <c r="B69" s="135">
        <v>1321</v>
      </c>
      <c r="C69" s="132">
        <v>9.9</v>
      </c>
      <c r="D69" s="134"/>
    </row>
    <row r="70" spans="1:4" ht="13.5">
      <c r="A70" s="133">
        <v>62</v>
      </c>
      <c r="B70" s="135">
        <v>1011</v>
      </c>
      <c r="C70" s="132">
        <v>10.941666666666668</v>
      </c>
      <c r="D70" s="134"/>
    </row>
    <row r="71" spans="1:4" ht="13.5">
      <c r="A71" s="133">
        <v>63</v>
      </c>
      <c r="B71" s="135">
        <v>1645</v>
      </c>
      <c r="C71" s="132">
        <v>10.066666666666666</v>
      </c>
      <c r="D71" s="134"/>
    </row>
    <row r="72" spans="1:4" ht="13.5">
      <c r="A72" s="133" t="s">
        <v>105</v>
      </c>
      <c r="B72" s="135">
        <v>1416</v>
      </c>
      <c r="C72" s="132">
        <v>11.65</v>
      </c>
      <c r="D72" s="134"/>
    </row>
    <row r="73" spans="1:4" ht="13.5">
      <c r="A73" s="133" t="s">
        <v>164</v>
      </c>
      <c r="B73" s="135">
        <v>1363</v>
      </c>
      <c r="C73" s="132">
        <v>12.108333333333333</v>
      </c>
      <c r="D73" s="134"/>
    </row>
    <row r="74" spans="1:4" ht="13.5">
      <c r="A74" s="133">
        <v>3</v>
      </c>
      <c r="B74" s="135">
        <v>1448</v>
      </c>
      <c r="C74" s="132">
        <v>11.141666666666666</v>
      </c>
      <c r="D74" s="134"/>
    </row>
    <row r="75" spans="1:4" ht="13.5">
      <c r="A75" s="133">
        <v>4</v>
      </c>
      <c r="B75" s="135">
        <v>1389</v>
      </c>
      <c r="C75" s="132">
        <v>10.616666666666667</v>
      </c>
      <c r="D75" s="134"/>
    </row>
    <row r="76" spans="1:4" ht="13.5">
      <c r="A76" s="133">
        <v>5</v>
      </c>
      <c r="B76" s="135">
        <v>1606</v>
      </c>
      <c r="C76" s="132">
        <v>10.266666666666667</v>
      </c>
      <c r="D76" s="134"/>
    </row>
    <row r="77" spans="1:4" ht="13.5">
      <c r="A77" s="133">
        <v>6</v>
      </c>
      <c r="B77" s="135">
        <v>883</v>
      </c>
      <c r="C77" s="132">
        <v>11.483333333333334</v>
      </c>
      <c r="D77" s="134"/>
    </row>
    <row r="78" spans="1:4" ht="13.5">
      <c r="A78" s="133">
        <v>7</v>
      </c>
      <c r="B78" s="135">
        <v>1526</v>
      </c>
      <c r="C78" s="132">
        <v>10.291666666666666</v>
      </c>
      <c r="D78" s="134"/>
    </row>
    <row r="79" spans="1:4" ht="13.5">
      <c r="A79" s="133">
        <v>8</v>
      </c>
      <c r="B79" s="135">
        <v>1236</v>
      </c>
      <c r="C79" s="132">
        <v>10.15</v>
      </c>
      <c r="D79" s="134"/>
    </row>
    <row r="80" spans="1:4" ht="13.5">
      <c r="A80" s="133">
        <v>9</v>
      </c>
      <c r="B80" s="135">
        <v>1357</v>
      </c>
      <c r="C80" s="132">
        <v>10.783333333333331</v>
      </c>
      <c r="D80" s="134"/>
    </row>
    <row r="81" spans="1:4" ht="13.5">
      <c r="A81" s="133">
        <v>10</v>
      </c>
      <c r="B81" s="135">
        <v>1103</v>
      </c>
      <c r="C81" s="132">
        <v>12.033333333333333</v>
      </c>
      <c r="D81" s="134"/>
    </row>
    <row r="82" spans="1:4" ht="13.5">
      <c r="A82" s="133">
        <v>11</v>
      </c>
      <c r="B82" s="135">
        <v>1300</v>
      </c>
      <c r="C82" s="132">
        <v>11.3</v>
      </c>
      <c r="D82" s="134"/>
    </row>
    <row r="83" spans="1:4" ht="13.5">
      <c r="A83" s="133">
        <v>12</v>
      </c>
      <c r="B83" s="135">
        <v>1344</v>
      </c>
      <c r="C83" s="132">
        <v>11.291666666666666</v>
      </c>
      <c r="D83" s="134"/>
    </row>
    <row r="84" spans="1:4" ht="13.5">
      <c r="A84" s="133">
        <v>13</v>
      </c>
      <c r="B84" s="135">
        <v>1432</v>
      </c>
      <c r="C84" s="132">
        <v>10.716666666666669</v>
      </c>
      <c r="D84" s="134"/>
    </row>
    <row r="85" spans="1:4" ht="13.5">
      <c r="A85" s="133">
        <v>14</v>
      </c>
      <c r="B85" s="135">
        <v>1333</v>
      </c>
      <c r="C85" s="132">
        <v>11.41666666666667</v>
      </c>
      <c r="D85" s="134"/>
    </row>
    <row r="86" spans="1:4" ht="13.5">
      <c r="A86" s="133">
        <v>15</v>
      </c>
      <c r="B86" s="135">
        <v>1422</v>
      </c>
      <c r="C86" s="132">
        <v>11.025</v>
      </c>
      <c r="D86" s="134"/>
    </row>
    <row r="87" spans="1:4" ht="13.5">
      <c r="A87" s="133">
        <v>16</v>
      </c>
      <c r="B87" s="135">
        <v>1475</v>
      </c>
      <c r="C87" s="132">
        <v>12.383333333333333</v>
      </c>
      <c r="D87" s="134"/>
    </row>
    <row r="88" spans="1:4" ht="13.5">
      <c r="A88" s="133">
        <v>17</v>
      </c>
      <c r="B88" s="135">
        <v>1914</v>
      </c>
      <c r="C88" s="132">
        <v>11.308333333333332</v>
      </c>
      <c r="D88" s="134"/>
    </row>
    <row r="89" spans="1:4" ht="13.5">
      <c r="A89" s="165">
        <v>18</v>
      </c>
      <c r="B89" s="166">
        <v>1575</v>
      </c>
      <c r="C89" s="132">
        <v>10.958333333333334</v>
      </c>
      <c r="D89" s="53"/>
    </row>
    <row r="90" ht="13.5">
      <c r="D90" s="53"/>
    </row>
    <row r="91" ht="13.5">
      <c r="D91" s="53"/>
    </row>
    <row r="92" ht="13.5">
      <c r="D92" s="53"/>
    </row>
    <row r="93" ht="13.5">
      <c r="D93" s="53"/>
    </row>
    <row r="94" ht="13.5">
      <c r="D94" s="53"/>
    </row>
    <row r="95" ht="13.5">
      <c r="D95" s="53"/>
    </row>
    <row r="96" ht="13.5">
      <c r="D96" s="53"/>
    </row>
    <row r="97" ht="13.5">
      <c r="D97" s="53"/>
    </row>
    <row r="98" ht="13.5">
      <c r="D98" s="53"/>
    </row>
    <row r="99" ht="13.5">
      <c r="D99" s="53"/>
    </row>
    <row r="100" ht="13.5">
      <c r="D100" s="53"/>
    </row>
    <row r="101" ht="13.5">
      <c r="D101" s="53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Q36"/>
  <sheetViews>
    <sheetView zoomScalePageLayoutView="0" workbookViewId="0" topLeftCell="A1">
      <selection activeCell="I35" sqref="I35"/>
    </sheetView>
  </sheetViews>
  <sheetFormatPr defaultColWidth="9.00390625" defaultRowHeight="13.5"/>
  <cols>
    <col min="1" max="1" width="5.50390625" style="55" customWidth="1"/>
    <col min="2" max="2" width="8.375" style="0" bestFit="1" customWidth="1"/>
    <col min="3" max="14" width="5.125" style="0" customWidth="1"/>
    <col min="15" max="15" width="5.125" style="128" customWidth="1"/>
    <col min="16" max="17" width="5.625" style="0" customWidth="1"/>
  </cols>
  <sheetData>
    <row r="1" spans="1:17" ht="20.25">
      <c r="A1" s="186" t="s">
        <v>251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2:17" ht="14.25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P2" s="10"/>
      <c r="Q2" s="178" t="s">
        <v>234</v>
      </c>
    </row>
    <row r="3" spans="1:17" ht="15" customHeight="1">
      <c r="A3" s="189" t="s">
        <v>106</v>
      </c>
      <c r="B3" s="58" t="s">
        <v>82</v>
      </c>
      <c r="C3" s="191" t="s">
        <v>83</v>
      </c>
      <c r="D3" s="187" t="s">
        <v>0</v>
      </c>
      <c r="E3" s="187" t="s">
        <v>1</v>
      </c>
      <c r="F3" s="187" t="s">
        <v>2</v>
      </c>
      <c r="G3" s="187" t="s">
        <v>3</v>
      </c>
      <c r="H3" s="187" t="s">
        <v>4</v>
      </c>
      <c r="I3" s="187" t="s">
        <v>5</v>
      </c>
      <c r="J3" s="187" t="s">
        <v>6</v>
      </c>
      <c r="K3" s="187" t="s">
        <v>7</v>
      </c>
      <c r="L3" s="187" t="s">
        <v>8</v>
      </c>
      <c r="M3" s="187" t="s">
        <v>9</v>
      </c>
      <c r="N3" s="193" t="s">
        <v>10</v>
      </c>
      <c r="O3" s="130" t="s">
        <v>151</v>
      </c>
      <c r="P3" s="144" t="s">
        <v>231</v>
      </c>
      <c r="Q3" s="145" t="s">
        <v>232</v>
      </c>
    </row>
    <row r="4" spans="1:17" ht="15" customHeight="1" thickBot="1">
      <c r="A4" s="190"/>
      <c r="B4" s="100" t="s">
        <v>84</v>
      </c>
      <c r="C4" s="192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94"/>
      <c r="O4" s="131" t="s">
        <v>152</v>
      </c>
      <c r="P4" s="146" t="s">
        <v>233</v>
      </c>
      <c r="Q4" s="147" t="s">
        <v>233</v>
      </c>
    </row>
    <row r="5" spans="1:17" ht="18.75" customHeight="1" thickTop="1">
      <c r="A5" s="56">
        <v>1944</v>
      </c>
      <c r="B5" s="59" t="s">
        <v>193</v>
      </c>
      <c r="C5" s="65">
        <v>-6.2</v>
      </c>
      <c r="D5" s="66">
        <v>-4.7</v>
      </c>
      <c r="E5" s="64">
        <v>0.8</v>
      </c>
      <c r="F5" s="66">
        <v>6.5</v>
      </c>
      <c r="G5" s="64">
        <v>13.2</v>
      </c>
      <c r="H5" s="66">
        <v>19.6</v>
      </c>
      <c r="I5" s="64">
        <v>21.5</v>
      </c>
      <c r="J5" s="66">
        <v>26</v>
      </c>
      <c r="K5" s="64">
        <v>20.4</v>
      </c>
      <c r="L5" s="66">
        <v>14.7</v>
      </c>
      <c r="M5" s="64">
        <v>7.4</v>
      </c>
      <c r="N5" s="66">
        <v>-1.2</v>
      </c>
      <c r="O5" s="64">
        <f>SUM(C5:N5)/12</f>
        <v>9.833333333333334</v>
      </c>
      <c r="P5" s="64">
        <v>33.8</v>
      </c>
      <c r="Q5" s="18">
        <v>-24.6</v>
      </c>
    </row>
    <row r="6" spans="1:17" ht="18.75" customHeight="1">
      <c r="A6" s="56">
        <v>1975</v>
      </c>
      <c r="B6" s="59" t="s">
        <v>195</v>
      </c>
      <c r="C6" s="65">
        <v>-3.3</v>
      </c>
      <c r="D6" s="66">
        <v>-3.3</v>
      </c>
      <c r="E6" s="64">
        <v>0.8</v>
      </c>
      <c r="F6" s="66">
        <v>10.9</v>
      </c>
      <c r="G6" s="64">
        <v>15.8</v>
      </c>
      <c r="H6" s="66">
        <v>20.8</v>
      </c>
      <c r="I6" s="64">
        <v>24.2</v>
      </c>
      <c r="J6" s="66">
        <v>25.1</v>
      </c>
      <c r="K6" s="64">
        <v>22.2</v>
      </c>
      <c r="L6" s="66">
        <v>14.1</v>
      </c>
      <c r="M6" s="64">
        <v>8</v>
      </c>
      <c r="N6" s="66">
        <v>1</v>
      </c>
      <c r="O6" s="64">
        <f>SUM(C6:N6)/12</f>
        <v>11.358333333333334</v>
      </c>
      <c r="P6" s="64">
        <v>34.9</v>
      </c>
      <c r="Q6" s="18">
        <v>-17.2</v>
      </c>
    </row>
    <row r="7" spans="1:17" ht="18.75" customHeight="1">
      <c r="A7" s="56">
        <v>1980</v>
      </c>
      <c r="B7" s="59" t="s">
        <v>197</v>
      </c>
      <c r="C7" s="65">
        <v>-1.8</v>
      </c>
      <c r="D7" s="66">
        <v>-2.5</v>
      </c>
      <c r="E7" s="64">
        <v>0.7</v>
      </c>
      <c r="F7" s="66">
        <v>7.6</v>
      </c>
      <c r="G7" s="64">
        <v>15.4</v>
      </c>
      <c r="H7" s="66">
        <v>20.5</v>
      </c>
      <c r="I7" s="64">
        <v>21.5</v>
      </c>
      <c r="J7" s="66">
        <v>22.4</v>
      </c>
      <c r="K7" s="64">
        <v>18.6</v>
      </c>
      <c r="L7" s="66">
        <v>12.7</v>
      </c>
      <c r="M7" s="64">
        <v>6.4</v>
      </c>
      <c r="N7" s="66">
        <v>0.7</v>
      </c>
      <c r="O7" s="64">
        <f aca="true" t="shared" si="0" ref="O7:O31">SUM(C7:N7)/12</f>
        <v>10.183333333333335</v>
      </c>
      <c r="P7" s="64">
        <v>32.7</v>
      </c>
      <c r="Q7" s="18">
        <v>-14.1</v>
      </c>
    </row>
    <row r="8" spans="1:17" ht="18.75" customHeight="1">
      <c r="A8" s="56">
        <v>1981</v>
      </c>
      <c r="B8" s="59" t="s">
        <v>199</v>
      </c>
      <c r="C8" s="65">
        <v>-3.9</v>
      </c>
      <c r="D8" s="66">
        <v>-3.2</v>
      </c>
      <c r="E8" s="64">
        <v>1.2</v>
      </c>
      <c r="F8" s="66">
        <v>7.5</v>
      </c>
      <c r="G8" s="64">
        <v>13.7</v>
      </c>
      <c r="H8" s="66">
        <v>18.7</v>
      </c>
      <c r="I8" s="64">
        <v>24.2</v>
      </c>
      <c r="J8" s="66">
        <v>23.3</v>
      </c>
      <c r="K8" s="64">
        <v>18</v>
      </c>
      <c r="L8" s="66">
        <v>11.6</v>
      </c>
      <c r="M8" s="64">
        <v>4.4</v>
      </c>
      <c r="N8" s="66">
        <v>-1</v>
      </c>
      <c r="O8" s="64">
        <f t="shared" si="0"/>
        <v>9.541666666666666</v>
      </c>
      <c r="P8" s="64">
        <v>34</v>
      </c>
      <c r="Q8" s="18">
        <v>-16.9</v>
      </c>
    </row>
    <row r="9" spans="1:17" ht="18.75" customHeight="1">
      <c r="A9" s="56">
        <v>1982</v>
      </c>
      <c r="B9" s="59" t="s">
        <v>201</v>
      </c>
      <c r="C9" s="65">
        <v>-2.2</v>
      </c>
      <c r="D9" s="66">
        <v>-2.6</v>
      </c>
      <c r="E9" s="64">
        <v>2.5</v>
      </c>
      <c r="F9" s="66">
        <v>9.4</v>
      </c>
      <c r="G9" s="64">
        <v>16.4</v>
      </c>
      <c r="H9" s="66">
        <v>18.4</v>
      </c>
      <c r="I9" s="64">
        <v>21.6</v>
      </c>
      <c r="J9" s="66">
        <v>24.4</v>
      </c>
      <c r="K9" s="64">
        <v>18.5</v>
      </c>
      <c r="L9" s="66">
        <v>12.8</v>
      </c>
      <c r="M9" s="64">
        <v>8.6</v>
      </c>
      <c r="N9" s="66">
        <v>1.8</v>
      </c>
      <c r="O9" s="64">
        <f t="shared" si="0"/>
        <v>10.799999999999999</v>
      </c>
      <c r="P9" s="64">
        <v>33.5</v>
      </c>
      <c r="Q9" s="18">
        <v>-16.8</v>
      </c>
    </row>
    <row r="10" spans="1:17" ht="18.75" customHeight="1">
      <c r="A10" s="56">
        <v>1983</v>
      </c>
      <c r="B10" s="59" t="s">
        <v>203</v>
      </c>
      <c r="C10" s="66">
        <v>-2.2</v>
      </c>
      <c r="D10" s="64">
        <v>-1.9</v>
      </c>
      <c r="E10" s="64">
        <v>1.3</v>
      </c>
      <c r="F10" s="66">
        <v>11.7</v>
      </c>
      <c r="G10" s="64">
        <v>15.6</v>
      </c>
      <c r="H10" s="66">
        <v>18.3</v>
      </c>
      <c r="I10" s="64">
        <v>21.8</v>
      </c>
      <c r="J10" s="66">
        <v>24.7</v>
      </c>
      <c r="K10" s="64">
        <v>20.3</v>
      </c>
      <c r="L10" s="66">
        <v>12.5</v>
      </c>
      <c r="M10" s="64">
        <v>5.5</v>
      </c>
      <c r="N10" s="66">
        <v>-7.7</v>
      </c>
      <c r="O10" s="64">
        <f t="shared" si="0"/>
        <v>9.991666666666665</v>
      </c>
      <c r="P10" s="64">
        <v>34.2</v>
      </c>
      <c r="Q10" s="18">
        <v>-16.1</v>
      </c>
    </row>
    <row r="11" spans="1:17" ht="18.75" customHeight="1">
      <c r="A11" s="56">
        <v>1984</v>
      </c>
      <c r="B11" s="59" t="s">
        <v>205</v>
      </c>
      <c r="C11" s="65">
        <v>-4.3</v>
      </c>
      <c r="D11" s="66">
        <v>-4.1</v>
      </c>
      <c r="E11" s="64">
        <v>-1.3</v>
      </c>
      <c r="F11" s="66">
        <v>4.7</v>
      </c>
      <c r="G11" s="64">
        <v>14.1</v>
      </c>
      <c r="H11" s="66">
        <v>20.9</v>
      </c>
      <c r="I11" s="64">
        <v>24.1</v>
      </c>
      <c r="J11" s="66">
        <v>25.2</v>
      </c>
      <c r="K11" s="64">
        <v>19</v>
      </c>
      <c r="L11" s="66">
        <v>12.3</v>
      </c>
      <c r="M11" s="64">
        <v>6</v>
      </c>
      <c r="N11" s="66">
        <v>0.7</v>
      </c>
      <c r="O11" s="64">
        <f t="shared" si="0"/>
        <v>9.775</v>
      </c>
      <c r="P11" s="64">
        <v>35.4</v>
      </c>
      <c r="Q11" s="18">
        <v>-17.2</v>
      </c>
    </row>
    <row r="12" spans="1:17" ht="18.75" customHeight="1">
      <c r="A12" s="56">
        <v>1985</v>
      </c>
      <c r="B12" s="59">
        <v>60</v>
      </c>
      <c r="C12" s="65">
        <v>-4.2</v>
      </c>
      <c r="D12" s="66">
        <v>-0.4</v>
      </c>
      <c r="E12" s="64">
        <v>2.1</v>
      </c>
      <c r="F12" s="66">
        <v>10</v>
      </c>
      <c r="G12" s="64">
        <v>15.7</v>
      </c>
      <c r="H12" s="66">
        <v>18.7</v>
      </c>
      <c r="I12" s="64">
        <v>22.8</v>
      </c>
      <c r="J12" s="66">
        <v>26.4</v>
      </c>
      <c r="K12" s="64">
        <v>19.6</v>
      </c>
      <c r="L12" s="66">
        <v>12.6</v>
      </c>
      <c r="M12" s="64">
        <v>6.9</v>
      </c>
      <c r="N12" s="66">
        <v>-0.1</v>
      </c>
      <c r="O12" s="64">
        <f t="shared" si="0"/>
        <v>10.841666666666667</v>
      </c>
      <c r="P12" s="64">
        <v>35.6</v>
      </c>
      <c r="Q12" s="18">
        <v>-16.1</v>
      </c>
    </row>
    <row r="13" spans="1:17" ht="18.75" customHeight="1">
      <c r="A13" s="56">
        <v>1986</v>
      </c>
      <c r="B13" s="59">
        <v>61</v>
      </c>
      <c r="C13" s="65">
        <v>-4.1</v>
      </c>
      <c r="D13" s="66">
        <v>-4</v>
      </c>
      <c r="E13" s="64">
        <v>1.3</v>
      </c>
      <c r="F13" s="66">
        <v>8.2</v>
      </c>
      <c r="G13" s="64">
        <v>14.3</v>
      </c>
      <c r="H13" s="66">
        <v>18.7</v>
      </c>
      <c r="I13" s="64">
        <v>21.4</v>
      </c>
      <c r="J13" s="66">
        <v>24.1</v>
      </c>
      <c r="K13" s="64">
        <v>19.7</v>
      </c>
      <c r="L13" s="66">
        <v>11.3</v>
      </c>
      <c r="M13" s="64">
        <v>6</v>
      </c>
      <c r="N13" s="66">
        <v>1.9</v>
      </c>
      <c r="O13" s="64">
        <f t="shared" si="0"/>
        <v>9.9</v>
      </c>
      <c r="P13" s="64">
        <v>34.2</v>
      </c>
      <c r="Q13" s="18">
        <v>-16</v>
      </c>
    </row>
    <row r="14" spans="1:17" ht="18.75" customHeight="1">
      <c r="A14" s="56">
        <v>1987</v>
      </c>
      <c r="B14" s="59">
        <v>62</v>
      </c>
      <c r="C14" s="65">
        <v>-1.7</v>
      </c>
      <c r="D14" s="66">
        <v>-1.2</v>
      </c>
      <c r="E14" s="64">
        <v>2.4</v>
      </c>
      <c r="F14" s="66">
        <v>9</v>
      </c>
      <c r="G14" s="64">
        <v>14.9</v>
      </c>
      <c r="H14" s="66">
        <v>19.8</v>
      </c>
      <c r="I14" s="64">
        <v>23.6</v>
      </c>
      <c r="J14" s="66">
        <v>24.2</v>
      </c>
      <c r="K14" s="64">
        <v>19.6</v>
      </c>
      <c r="L14" s="66">
        <v>13.8</v>
      </c>
      <c r="M14" s="64">
        <v>7.2</v>
      </c>
      <c r="N14" s="66">
        <v>-0.3</v>
      </c>
      <c r="O14" s="64">
        <f t="shared" si="0"/>
        <v>10.941666666666668</v>
      </c>
      <c r="P14" s="64">
        <v>34.6</v>
      </c>
      <c r="Q14" s="18">
        <v>-16.3</v>
      </c>
    </row>
    <row r="15" spans="1:17" ht="18.75" customHeight="1">
      <c r="A15" s="56">
        <v>1988</v>
      </c>
      <c r="B15" s="59">
        <v>63</v>
      </c>
      <c r="C15" s="65">
        <v>-1.1</v>
      </c>
      <c r="D15" s="66">
        <v>-2.8</v>
      </c>
      <c r="E15" s="64">
        <v>1.4</v>
      </c>
      <c r="F15" s="66">
        <v>8.5</v>
      </c>
      <c r="G15" s="64">
        <v>14.1</v>
      </c>
      <c r="H15" s="66">
        <v>19</v>
      </c>
      <c r="I15" s="64">
        <v>21.6</v>
      </c>
      <c r="J15" s="66">
        <v>24.4</v>
      </c>
      <c r="K15" s="64">
        <v>20.1</v>
      </c>
      <c r="L15" s="66">
        <v>11.2</v>
      </c>
      <c r="M15" s="64">
        <v>4.4</v>
      </c>
      <c r="N15" s="66">
        <v>0</v>
      </c>
      <c r="O15" s="64">
        <f t="shared" si="0"/>
        <v>10.066666666666666</v>
      </c>
      <c r="P15" s="64">
        <v>33.1</v>
      </c>
      <c r="Q15" s="18">
        <v>-16.4</v>
      </c>
    </row>
    <row r="16" spans="1:17" ht="18.75" customHeight="1">
      <c r="A16" s="56">
        <v>1989</v>
      </c>
      <c r="B16" s="59" t="s">
        <v>105</v>
      </c>
      <c r="C16" s="65">
        <v>1.3</v>
      </c>
      <c r="D16" s="66">
        <v>1.2</v>
      </c>
      <c r="E16" s="64">
        <v>4.3</v>
      </c>
      <c r="F16" s="66">
        <v>10.3</v>
      </c>
      <c r="G16" s="64">
        <v>14.4</v>
      </c>
      <c r="H16" s="66">
        <v>18.6</v>
      </c>
      <c r="I16" s="64">
        <v>22.8</v>
      </c>
      <c r="J16" s="66">
        <v>24.1</v>
      </c>
      <c r="K16" s="64">
        <v>20.3</v>
      </c>
      <c r="L16" s="66">
        <v>12.3</v>
      </c>
      <c r="M16" s="64">
        <v>8.3</v>
      </c>
      <c r="N16" s="66">
        <v>1.9</v>
      </c>
      <c r="O16" s="64">
        <f t="shared" si="0"/>
        <v>11.65</v>
      </c>
      <c r="P16" s="64">
        <v>34</v>
      </c>
      <c r="Q16" s="18">
        <v>-9.5</v>
      </c>
    </row>
    <row r="17" spans="1:17" ht="18.75" customHeight="1">
      <c r="A17" s="56">
        <v>1990</v>
      </c>
      <c r="B17" s="59">
        <v>2</v>
      </c>
      <c r="C17" s="65">
        <v>-2.6</v>
      </c>
      <c r="D17" s="66">
        <v>2.6</v>
      </c>
      <c r="E17" s="64">
        <v>4.5</v>
      </c>
      <c r="F17" s="66">
        <v>10.1</v>
      </c>
      <c r="G17" s="64">
        <v>14.7</v>
      </c>
      <c r="H17" s="66">
        <v>20.8</v>
      </c>
      <c r="I17" s="64">
        <v>24</v>
      </c>
      <c r="J17" s="66">
        <v>25.4</v>
      </c>
      <c r="K17" s="64">
        <v>20.6</v>
      </c>
      <c r="L17" s="66">
        <v>13.6</v>
      </c>
      <c r="M17" s="64">
        <v>8.7</v>
      </c>
      <c r="N17" s="66">
        <v>2.9</v>
      </c>
      <c r="O17" s="64">
        <f t="shared" si="0"/>
        <v>12.108333333333333</v>
      </c>
      <c r="P17" s="64">
        <v>36</v>
      </c>
      <c r="Q17" s="18">
        <v>-15.4</v>
      </c>
    </row>
    <row r="18" spans="1:17" ht="18.75" customHeight="1">
      <c r="A18" s="56">
        <v>1991</v>
      </c>
      <c r="B18" s="59">
        <v>3</v>
      </c>
      <c r="C18" s="65">
        <v>-1.4</v>
      </c>
      <c r="D18" s="66">
        <v>-2.1</v>
      </c>
      <c r="E18" s="64">
        <v>2.4</v>
      </c>
      <c r="F18" s="66">
        <v>10.5</v>
      </c>
      <c r="G18" s="64">
        <v>15</v>
      </c>
      <c r="H18" s="66">
        <v>20.9</v>
      </c>
      <c r="I18" s="64">
        <v>22.9</v>
      </c>
      <c r="J18" s="66">
        <v>23.4</v>
      </c>
      <c r="K18" s="64">
        <v>20.6</v>
      </c>
      <c r="L18" s="66">
        <v>14.1</v>
      </c>
      <c r="M18" s="64">
        <v>5.9</v>
      </c>
      <c r="N18" s="66">
        <v>1.5</v>
      </c>
      <c r="O18" s="64">
        <f t="shared" si="0"/>
        <v>11.141666666666666</v>
      </c>
      <c r="P18" s="64">
        <v>34.8</v>
      </c>
      <c r="Q18" s="18">
        <v>-16.3</v>
      </c>
    </row>
    <row r="19" spans="1:17" ht="18.75" customHeight="1">
      <c r="A19" s="56">
        <v>1992</v>
      </c>
      <c r="B19" s="59">
        <v>4</v>
      </c>
      <c r="C19" s="65">
        <v>-1.4</v>
      </c>
      <c r="D19" s="66">
        <v>-2.1</v>
      </c>
      <c r="E19" s="64">
        <v>2.6</v>
      </c>
      <c r="F19" s="66">
        <v>9.8</v>
      </c>
      <c r="G19" s="64">
        <v>13.2</v>
      </c>
      <c r="H19" s="66">
        <v>18.1</v>
      </c>
      <c r="I19" s="64">
        <v>22.6</v>
      </c>
      <c r="J19" s="66">
        <v>24.6</v>
      </c>
      <c r="K19" s="64">
        <v>19</v>
      </c>
      <c r="L19" s="66">
        <v>13.1</v>
      </c>
      <c r="M19" s="64">
        <v>6.4</v>
      </c>
      <c r="N19" s="66">
        <v>1.5</v>
      </c>
      <c r="O19" s="64">
        <f t="shared" si="0"/>
        <v>10.616666666666667</v>
      </c>
      <c r="P19" s="64">
        <v>33.8</v>
      </c>
      <c r="Q19" s="18">
        <v>-13.2</v>
      </c>
    </row>
    <row r="20" spans="1:17" ht="18.75" customHeight="1">
      <c r="A20" s="56">
        <v>1993</v>
      </c>
      <c r="B20" s="59">
        <v>5</v>
      </c>
      <c r="C20" s="65">
        <v>-0.3</v>
      </c>
      <c r="D20" s="66">
        <v>-1.1</v>
      </c>
      <c r="E20" s="64">
        <v>1.1</v>
      </c>
      <c r="F20" s="66">
        <v>7.4</v>
      </c>
      <c r="G20" s="64">
        <v>13.9</v>
      </c>
      <c r="H20" s="66">
        <v>18.8</v>
      </c>
      <c r="I20" s="64">
        <v>21.7</v>
      </c>
      <c r="J20" s="66">
        <v>22</v>
      </c>
      <c r="K20" s="64">
        <v>18.5</v>
      </c>
      <c r="L20" s="66">
        <v>12.1</v>
      </c>
      <c r="M20" s="64">
        <v>7.7</v>
      </c>
      <c r="N20" s="66">
        <v>1.4</v>
      </c>
      <c r="O20" s="64">
        <f t="shared" si="0"/>
        <v>10.266666666666667</v>
      </c>
      <c r="P20" s="64">
        <v>33</v>
      </c>
      <c r="Q20" s="18">
        <v>-14.9</v>
      </c>
    </row>
    <row r="21" spans="1:17" ht="18.75" customHeight="1">
      <c r="A21" s="56">
        <v>1994</v>
      </c>
      <c r="B21" s="59">
        <v>6</v>
      </c>
      <c r="C21" s="65">
        <v>-2.5</v>
      </c>
      <c r="D21" s="66">
        <v>-1.1</v>
      </c>
      <c r="E21" s="64">
        <v>0.5</v>
      </c>
      <c r="F21" s="66">
        <v>9.6</v>
      </c>
      <c r="G21" s="64">
        <v>16</v>
      </c>
      <c r="H21" s="66">
        <v>19.6</v>
      </c>
      <c r="I21" s="64">
        <v>25.6</v>
      </c>
      <c r="J21" s="66">
        <v>26.6</v>
      </c>
      <c r="K21" s="64">
        <v>20.8</v>
      </c>
      <c r="L21" s="66">
        <v>15.1</v>
      </c>
      <c r="M21" s="64">
        <v>7</v>
      </c>
      <c r="N21" s="66">
        <v>0.6</v>
      </c>
      <c r="O21" s="64">
        <f t="shared" si="0"/>
        <v>11.483333333333334</v>
      </c>
      <c r="P21" s="64">
        <v>37.6</v>
      </c>
      <c r="Q21" s="18">
        <v>-15.2</v>
      </c>
    </row>
    <row r="22" spans="1:17" ht="18.75" customHeight="1">
      <c r="A22" s="56">
        <v>1995</v>
      </c>
      <c r="B22" s="59">
        <v>7</v>
      </c>
      <c r="C22" s="65">
        <v>-2.8</v>
      </c>
      <c r="D22" s="66">
        <v>-2</v>
      </c>
      <c r="E22" s="64">
        <v>1.8</v>
      </c>
      <c r="F22" s="66">
        <v>9.2</v>
      </c>
      <c r="G22" s="64">
        <v>15.3</v>
      </c>
      <c r="H22" s="66">
        <v>18.2</v>
      </c>
      <c r="I22" s="64">
        <v>22.8</v>
      </c>
      <c r="J22" s="66">
        <v>24.7</v>
      </c>
      <c r="K22" s="64">
        <v>17.9</v>
      </c>
      <c r="L22" s="66">
        <v>14</v>
      </c>
      <c r="M22" s="64">
        <v>4.8</v>
      </c>
      <c r="N22" s="66">
        <v>-0.4</v>
      </c>
      <c r="O22" s="64">
        <f t="shared" si="0"/>
        <v>10.291666666666666</v>
      </c>
      <c r="P22" s="64">
        <v>34.3</v>
      </c>
      <c r="Q22" s="18">
        <v>-17</v>
      </c>
    </row>
    <row r="23" spans="1:17" ht="18.75" customHeight="1">
      <c r="A23" s="56">
        <v>1996</v>
      </c>
      <c r="B23" s="59">
        <v>8</v>
      </c>
      <c r="C23" s="65">
        <v>-2.1</v>
      </c>
      <c r="D23" s="66">
        <v>-3.4</v>
      </c>
      <c r="E23" s="64">
        <v>1.2</v>
      </c>
      <c r="F23" s="66">
        <v>6.2</v>
      </c>
      <c r="G23" s="64">
        <v>14.1</v>
      </c>
      <c r="H23" s="66">
        <v>19.8</v>
      </c>
      <c r="I23" s="64">
        <v>23.3</v>
      </c>
      <c r="J23" s="66">
        <v>23.7</v>
      </c>
      <c r="K23" s="64">
        <v>18</v>
      </c>
      <c r="L23" s="66">
        <v>12.5</v>
      </c>
      <c r="M23" s="64">
        <v>6.8</v>
      </c>
      <c r="N23" s="66">
        <v>1.7</v>
      </c>
      <c r="O23" s="64">
        <f t="shared" si="0"/>
        <v>10.15</v>
      </c>
      <c r="P23" s="64">
        <v>34.5</v>
      </c>
      <c r="Q23" s="18">
        <v>-14.3</v>
      </c>
    </row>
    <row r="24" spans="1:17" ht="18.75" customHeight="1">
      <c r="A24" s="56">
        <v>1997</v>
      </c>
      <c r="B24" s="59">
        <v>9</v>
      </c>
      <c r="C24" s="65">
        <v>-1.4</v>
      </c>
      <c r="D24" s="66">
        <v>-2.4</v>
      </c>
      <c r="E24" s="64">
        <v>2.2</v>
      </c>
      <c r="F24" s="66">
        <v>9.1</v>
      </c>
      <c r="G24" s="64">
        <v>15.7</v>
      </c>
      <c r="H24" s="66">
        <v>19.8</v>
      </c>
      <c r="I24" s="64">
        <v>23.1</v>
      </c>
      <c r="J24" s="66">
        <v>23.9</v>
      </c>
      <c r="K24" s="64">
        <v>19.1</v>
      </c>
      <c r="L24" s="66">
        <v>11.3</v>
      </c>
      <c r="M24" s="64">
        <v>7.8</v>
      </c>
      <c r="N24" s="66">
        <v>1.2</v>
      </c>
      <c r="O24" s="64">
        <f t="shared" si="0"/>
        <v>10.783333333333331</v>
      </c>
      <c r="P24" s="64">
        <v>34.8</v>
      </c>
      <c r="Q24" s="18">
        <v>-14.3</v>
      </c>
    </row>
    <row r="25" spans="1:17" ht="18.75" customHeight="1">
      <c r="A25" s="56">
        <v>1998</v>
      </c>
      <c r="B25" s="138">
        <v>10</v>
      </c>
      <c r="C25" s="65">
        <v>-1.6</v>
      </c>
      <c r="D25" s="66">
        <v>-0.5</v>
      </c>
      <c r="E25" s="64">
        <v>3.7</v>
      </c>
      <c r="F25" s="66">
        <v>12.8</v>
      </c>
      <c r="G25" s="64">
        <v>17.2</v>
      </c>
      <c r="H25" s="66">
        <v>19.5</v>
      </c>
      <c r="I25" s="64">
        <v>23.9</v>
      </c>
      <c r="J25" s="66">
        <v>23.5</v>
      </c>
      <c r="K25" s="64">
        <v>21.4</v>
      </c>
      <c r="L25" s="66">
        <v>15.6</v>
      </c>
      <c r="M25" s="64">
        <v>6.6</v>
      </c>
      <c r="N25" s="66">
        <v>2.3</v>
      </c>
      <c r="O25" s="64">
        <f t="shared" si="0"/>
        <v>12.033333333333333</v>
      </c>
      <c r="P25" s="64">
        <v>35.2</v>
      </c>
      <c r="Q25" s="18">
        <v>-17.1</v>
      </c>
    </row>
    <row r="26" spans="1:17" ht="18.75" customHeight="1">
      <c r="A26" s="56">
        <v>1999</v>
      </c>
      <c r="B26" s="138">
        <v>11</v>
      </c>
      <c r="C26" s="65">
        <v>-2.6</v>
      </c>
      <c r="D26" s="66">
        <v>-2.6</v>
      </c>
      <c r="E26" s="64">
        <v>2.2</v>
      </c>
      <c r="F26" s="66">
        <v>9.6</v>
      </c>
      <c r="G26" s="64">
        <v>15.1</v>
      </c>
      <c r="H26" s="66">
        <v>19.6</v>
      </c>
      <c r="I26" s="64">
        <v>23.5</v>
      </c>
      <c r="J26" s="66">
        <v>25.8</v>
      </c>
      <c r="K26" s="64">
        <v>22.2</v>
      </c>
      <c r="L26" s="66">
        <v>13.8</v>
      </c>
      <c r="M26" s="64">
        <v>7.7</v>
      </c>
      <c r="N26" s="66">
        <v>1.3</v>
      </c>
      <c r="O26" s="64">
        <f t="shared" si="0"/>
        <v>11.299999999999999</v>
      </c>
      <c r="P26" s="64">
        <v>36.5</v>
      </c>
      <c r="Q26" s="18">
        <v>-19.7</v>
      </c>
    </row>
    <row r="27" spans="1:17" ht="18.75" customHeight="1">
      <c r="A27" s="56">
        <v>2000</v>
      </c>
      <c r="B27" s="138">
        <v>12</v>
      </c>
      <c r="C27" s="65">
        <v>0.8</v>
      </c>
      <c r="D27" s="66">
        <v>-3.4</v>
      </c>
      <c r="E27" s="64">
        <v>0.5</v>
      </c>
      <c r="F27" s="66">
        <v>8.7</v>
      </c>
      <c r="G27" s="64">
        <v>16.2</v>
      </c>
      <c r="H27" s="66">
        <v>19.7</v>
      </c>
      <c r="I27" s="64">
        <v>24.3</v>
      </c>
      <c r="J27" s="66">
        <v>25.5</v>
      </c>
      <c r="K27" s="64">
        <v>21.2</v>
      </c>
      <c r="L27" s="66">
        <v>13.7</v>
      </c>
      <c r="M27" s="64">
        <v>7.4</v>
      </c>
      <c r="N27" s="66">
        <v>0.9</v>
      </c>
      <c r="O27" s="64">
        <f t="shared" si="0"/>
        <v>11.291666666666666</v>
      </c>
      <c r="P27" s="64">
        <v>35.7</v>
      </c>
      <c r="Q27" s="18">
        <v>-14.2</v>
      </c>
    </row>
    <row r="28" spans="1:17" ht="18.75" customHeight="1">
      <c r="A28" s="56">
        <v>2001</v>
      </c>
      <c r="B28" s="138">
        <v>13</v>
      </c>
      <c r="C28" s="65">
        <v>-2.4</v>
      </c>
      <c r="D28" s="66">
        <v>-2</v>
      </c>
      <c r="E28" s="64">
        <v>1</v>
      </c>
      <c r="F28" s="66">
        <v>8.1</v>
      </c>
      <c r="G28" s="64">
        <v>16.3</v>
      </c>
      <c r="H28" s="66">
        <v>19.6</v>
      </c>
      <c r="I28" s="64">
        <v>25.1</v>
      </c>
      <c r="J28" s="66">
        <v>24.1</v>
      </c>
      <c r="K28" s="64">
        <v>19.3</v>
      </c>
      <c r="L28" s="66">
        <v>13</v>
      </c>
      <c r="M28" s="64">
        <v>6</v>
      </c>
      <c r="N28" s="66">
        <v>0.5</v>
      </c>
      <c r="O28" s="64">
        <f t="shared" si="0"/>
        <v>10.716666666666669</v>
      </c>
      <c r="P28" s="64">
        <v>33.9</v>
      </c>
      <c r="Q28" s="18">
        <v>-17.8</v>
      </c>
    </row>
    <row r="29" spans="1:17" ht="18.75" customHeight="1">
      <c r="A29" s="56">
        <v>2002</v>
      </c>
      <c r="B29" s="138">
        <v>14</v>
      </c>
      <c r="C29" s="65">
        <v>-0.3</v>
      </c>
      <c r="D29" s="64">
        <v>-0.6</v>
      </c>
      <c r="E29" s="64">
        <v>4.2</v>
      </c>
      <c r="F29" s="64">
        <v>11.8</v>
      </c>
      <c r="G29" s="64">
        <v>15.2</v>
      </c>
      <c r="H29" s="64">
        <v>19.1</v>
      </c>
      <c r="I29" s="64">
        <v>25</v>
      </c>
      <c r="J29" s="64">
        <v>24.9</v>
      </c>
      <c r="K29" s="64">
        <v>19.6</v>
      </c>
      <c r="L29" s="64">
        <v>13.4</v>
      </c>
      <c r="M29" s="64">
        <v>4.3</v>
      </c>
      <c r="N29" s="127">
        <v>0.4</v>
      </c>
      <c r="O29" s="64">
        <f t="shared" si="0"/>
        <v>11.41666666666667</v>
      </c>
      <c r="P29" s="64">
        <v>35.6</v>
      </c>
      <c r="Q29" s="67">
        <v>-13.2</v>
      </c>
    </row>
    <row r="30" spans="1:17" ht="18.75" customHeight="1">
      <c r="A30" s="56">
        <v>2003</v>
      </c>
      <c r="B30" s="138">
        <v>15</v>
      </c>
      <c r="C30" s="65">
        <v>-2.7</v>
      </c>
      <c r="D30" s="64">
        <v>-1.4</v>
      </c>
      <c r="E30" s="64">
        <v>0.9</v>
      </c>
      <c r="F30" s="64">
        <v>9.6</v>
      </c>
      <c r="G30" s="64">
        <v>16.6</v>
      </c>
      <c r="H30" s="64">
        <v>20.5</v>
      </c>
      <c r="I30" s="64">
        <v>21.5</v>
      </c>
      <c r="J30" s="64">
        <v>23.6</v>
      </c>
      <c r="K30" s="64">
        <v>20.5</v>
      </c>
      <c r="L30" s="64">
        <v>12.1</v>
      </c>
      <c r="M30" s="64">
        <v>9.6</v>
      </c>
      <c r="N30" s="127">
        <v>1.5</v>
      </c>
      <c r="O30" s="64">
        <f t="shared" si="0"/>
        <v>11.024999999999999</v>
      </c>
      <c r="P30" s="64">
        <v>35</v>
      </c>
      <c r="Q30" s="67">
        <v>-16.3</v>
      </c>
    </row>
    <row r="31" spans="1:17" ht="18.75" customHeight="1">
      <c r="A31" s="56">
        <v>2004</v>
      </c>
      <c r="B31" s="138">
        <v>16</v>
      </c>
      <c r="C31" s="65">
        <v>-2</v>
      </c>
      <c r="D31" s="64">
        <v>-0.3</v>
      </c>
      <c r="E31" s="64">
        <v>2.6</v>
      </c>
      <c r="F31" s="64">
        <v>11</v>
      </c>
      <c r="G31" s="64">
        <v>17.2</v>
      </c>
      <c r="H31" s="64">
        <v>21</v>
      </c>
      <c r="I31" s="64">
        <v>25.6</v>
      </c>
      <c r="J31" s="64">
        <v>24.8</v>
      </c>
      <c r="K31" s="64">
        <v>22</v>
      </c>
      <c r="L31" s="64">
        <v>13.7</v>
      </c>
      <c r="M31" s="64">
        <v>9.7</v>
      </c>
      <c r="N31" s="127">
        <v>3.3</v>
      </c>
      <c r="O31" s="64">
        <f t="shared" si="0"/>
        <v>12.383333333333333</v>
      </c>
      <c r="P31" s="64">
        <v>37.2</v>
      </c>
      <c r="Q31" s="67">
        <v>-13.7</v>
      </c>
    </row>
    <row r="32" spans="1:17" ht="18.75" customHeight="1">
      <c r="A32" s="56">
        <v>2005</v>
      </c>
      <c r="B32" s="138">
        <v>17</v>
      </c>
      <c r="C32" s="65">
        <v>-1.8</v>
      </c>
      <c r="D32" s="64">
        <v>-0.7</v>
      </c>
      <c r="E32" s="64">
        <v>1.4</v>
      </c>
      <c r="F32" s="64">
        <v>9.2</v>
      </c>
      <c r="G32" s="64">
        <v>14.6</v>
      </c>
      <c r="H32" s="64">
        <v>22</v>
      </c>
      <c r="I32" s="64">
        <v>23.5</v>
      </c>
      <c r="J32" s="64">
        <v>25.4</v>
      </c>
      <c r="K32" s="64">
        <v>22</v>
      </c>
      <c r="L32" s="64">
        <v>15.3</v>
      </c>
      <c r="M32" s="64">
        <v>6.7</v>
      </c>
      <c r="N32" s="127">
        <v>-1.9</v>
      </c>
      <c r="O32" s="64">
        <f>SUM(C32:N32)/12</f>
        <v>11.308333333333332</v>
      </c>
      <c r="P32" s="64">
        <v>35.5</v>
      </c>
      <c r="Q32" s="67">
        <v>-15.5</v>
      </c>
    </row>
    <row r="33" spans="1:17" ht="18.75" customHeight="1" thickBot="1">
      <c r="A33" s="57">
        <v>2006</v>
      </c>
      <c r="B33" s="153" t="s">
        <v>244</v>
      </c>
      <c r="C33" s="152">
        <v>-3.2</v>
      </c>
      <c r="D33" s="68">
        <v>-1.6</v>
      </c>
      <c r="E33" s="68">
        <v>1.3</v>
      </c>
      <c r="F33" s="68">
        <v>7.1</v>
      </c>
      <c r="G33" s="68">
        <v>15.4</v>
      </c>
      <c r="H33" s="68">
        <v>20.1</v>
      </c>
      <c r="I33" s="68">
        <v>22.4</v>
      </c>
      <c r="J33" s="68">
        <v>25.5</v>
      </c>
      <c r="K33" s="68">
        <v>19.7</v>
      </c>
      <c r="L33" s="68">
        <v>14.6</v>
      </c>
      <c r="M33" s="68">
        <v>7.8</v>
      </c>
      <c r="N33" s="68">
        <v>2.4</v>
      </c>
      <c r="O33" s="68">
        <f>SUM(C33:N33)/12</f>
        <v>10.958333333333334</v>
      </c>
      <c r="P33" s="68">
        <v>36</v>
      </c>
      <c r="Q33" s="69">
        <v>-18.6</v>
      </c>
    </row>
    <row r="34" spans="2:17" ht="13.5">
      <c r="B34" s="36"/>
      <c r="D34" s="36"/>
      <c r="E34" s="36"/>
      <c r="F34" s="36"/>
      <c r="G34" s="36"/>
      <c r="H34" s="36" t="s">
        <v>257</v>
      </c>
      <c r="I34" s="10" t="s">
        <v>259</v>
      </c>
      <c r="J34" s="160"/>
      <c r="K34" s="160"/>
      <c r="L34" s="160"/>
      <c r="M34" s="160"/>
      <c r="N34" s="160"/>
      <c r="O34" s="160"/>
      <c r="P34" s="160"/>
      <c r="Q34" s="160"/>
    </row>
    <row r="35" spans="2:17" ht="13.5">
      <c r="B35" s="10"/>
      <c r="C35" s="10"/>
      <c r="D35" s="10"/>
      <c r="E35" s="10"/>
      <c r="F35" s="10"/>
      <c r="G35" s="10"/>
      <c r="H35" s="10"/>
      <c r="I35" s="10" t="s">
        <v>260</v>
      </c>
      <c r="L35" s="148"/>
      <c r="M35" s="148"/>
      <c r="N35" s="148"/>
      <c r="O35" s="149"/>
      <c r="P35" s="148"/>
      <c r="Q35" s="148"/>
    </row>
    <row r="36" spans="2:17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29"/>
      <c r="P36" s="10"/>
      <c r="Q36" s="10"/>
    </row>
  </sheetData>
  <sheetProtection/>
  <mergeCells count="14">
    <mergeCell ref="J3:J4"/>
    <mergeCell ref="K3:K4"/>
    <mergeCell ref="L3:L4"/>
    <mergeCell ref="M3:M4"/>
    <mergeCell ref="A1:Q1"/>
    <mergeCell ref="F3:F4"/>
    <mergeCell ref="G3:G4"/>
    <mergeCell ref="H3:H4"/>
    <mergeCell ref="I3:I4"/>
    <mergeCell ref="A3:A4"/>
    <mergeCell ref="C3:C4"/>
    <mergeCell ref="D3:D4"/>
    <mergeCell ref="E3:E4"/>
    <mergeCell ref="N3:N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&amp;R自　然</oddHeader>
    <oddFooter>&amp;C1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AB37"/>
  <sheetViews>
    <sheetView zoomScale="85" zoomScaleNormal="85" zoomScalePageLayoutView="0" workbookViewId="0" topLeftCell="A1">
      <selection activeCell="AB33" sqref="AB33"/>
    </sheetView>
  </sheetViews>
  <sheetFormatPr defaultColWidth="9.00390625" defaultRowHeight="13.5" outlineLevelCol="1"/>
  <cols>
    <col min="1" max="1" width="8.625" style="0" customWidth="1"/>
    <col min="2" max="2" width="5.125" style="0" customWidth="1"/>
    <col min="3" max="3" width="6.375" style="0" customWidth="1"/>
    <col min="4" max="9" width="5.125" style="0" customWidth="1"/>
    <col min="10" max="10" width="6.50390625" style="0" bestFit="1" customWidth="1"/>
    <col min="11" max="11" width="5.00390625" style="0" customWidth="1"/>
    <col min="12" max="13" width="5.625" style="0" customWidth="1"/>
    <col min="14" max="14" width="6.125" style="0" customWidth="1"/>
    <col min="15" max="16" width="5.625" style="0" customWidth="1"/>
    <col min="17" max="17" width="7.125" style="0" customWidth="1"/>
    <col min="18" max="18" width="5.00390625" style="0" hidden="1" customWidth="1" outlineLevel="1"/>
    <col min="19" max="19" width="5.625" style="0" hidden="1" customWidth="1" outlineLevel="1"/>
    <col min="20" max="20" width="5.00390625" style="0" customWidth="1" collapsed="1"/>
    <col min="22" max="22" width="9.625" style="0" hidden="1" customWidth="1" outlineLevel="1"/>
    <col min="23" max="23" width="8.625" style="0" hidden="1" customWidth="1" outlineLevel="1"/>
    <col min="24" max="24" width="6.00390625" style="0" hidden="1" customWidth="1" outlineLevel="1"/>
    <col min="25" max="25" width="12.25390625" style="0" hidden="1" customWidth="1" outlineLevel="1"/>
    <col min="26" max="26" width="9.00390625" style="0" hidden="1" customWidth="1" outlineLevel="1"/>
    <col min="27" max="27" width="6.00390625" style="0" hidden="1" customWidth="1" outlineLevel="1"/>
    <col min="28" max="28" width="9.00390625" style="0" customWidth="1" collapsed="1"/>
  </cols>
  <sheetData>
    <row r="1" ht="20.25">
      <c r="A1" s="139" t="s">
        <v>252</v>
      </c>
    </row>
    <row r="2" spans="5:27" ht="15" thickBot="1">
      <c r="E2" s="11"/>
      <c r="J2" s="88"/>
      <c r="K2" s="88"/>
      <c r="L2" s="201"/>
      <c r="M2" s="201"/>
      <c r="N2" s="201"/>
      <c r="O2" s="201"/>
      <c r="P2" s="201"/>
      <c r="Q2" s="201"/>
      <c r="R2" s="87"/>
      <c r="V2" s="202" t="s">
        <v>102</v>
      </c>
      <c r="W2" s="202"/>
      <c r="X2" s="202"/>
      <c r="Y2" s="202"/>
      <c r="Z2" s="202"/>
      <c r="AA2" s="202"/>
    </row>
    <row r="3" spans="1:27" s="10" customFormat="1" ht="21" customHeight="1" thickBot="1">
      <c r="A3" s="179" t="s">
        <v>87</v>
      </c>
      <c r="B3" s="195" t="s">
        <v>258</v>
      </c>
      <c r="C3" s="196"/>
      <c r="D3" s="197" t="s">
        <v>36</v>
      </c>
      <c r="E3" s="197"/>
      <c r="F3" s="197"/>
      <c r="G3" s="197"/>
      <c r="H3" s="197"/>
      <c r="I3" s="197"/>
      <c r="J3" s="195" t="s">
        <v>35</v>
      </c>
      <c r="K3" s="196"/>
      <c r="L3" s="197" t="s">
        <v>25</v>
      </c>
      <c r="M3" s="197"/>
      <c r="N3" s="197"/>
      <c r="O3" s="195" t="s">
        <v>26</v>
      </c>
      <c r="P3" s="197"/>
      <c r="Q3" s="196"/>
      <c r="R3" s="197" t="s">
        <v>11</v>
      </c>
      <c r="S3" s="197"/>
      <c r="T3" s="13" t="s">
        <v>20</v>
      </c>
      <c r="V3" s="198" t="s">
        <v>25</v>
      </c>
      <c r="W3" s="199"/>
      <c r="X3" s="200"/>
      <c r="Y3" s="198" t="s">
        <v>26</v>
      </c>
      <c r="Z3" s="199"/>
      <c r="AA3" s="200"/>
    </row>
    <row r="4" spans="1:27" ht="21" customHeight="1">
      <c r="A4" s="60" t="s">
        <v>88</v>
      </c>
      <c r="B4" s="114" t="s">
        <v>21</v>
      </c>
      <c r="C4" s="86" t="s">
        <v>23</v>
      </c>
      <c r="D4" s="88" t="s">
        <v>15</v>
      </c>
      <c r="E4" s="112" t="s">
        <v>16</v>
      </c>
      <c r="F4" s="88" t="s">
        <v>14</v>
      </c>
      <c r="G4" s="112" t="s">
        <v>17</v>
      </c>
      <c r="H4" s="113" t="s">
        <v>18</v>
      </c>
      <c r="I4" s="88" t="s">
        <v>19</v>
      </c>
      <c r="J4" s="115" t="s">
        <v>27</v>
      </c>
      <c r="K4" s="118" t="s">
        <v>28</v>
      </c>
      <c r="L4" s="119" t="s">
        <v>33</v>
      </c>
      <c r="M4" s="117" t="s">
        <v>34</v>
      </c>
      <c r="N4" s="3" t="s">
        <v>29</v>
      </c>
      <c r="O4" s="116" t="s">
        <v>33</v>
      </c>
      <c r="P4" s="117" t="s">
        <v>34</v>
      </c>
      <c r="Q4" s="118" t="s">
        <v>29</v>
      </c>
      <c r="R4" s="117" t="s">
        <v>30</v>
      </c>
      <c r="S4" s="3" t="s">
        <v>31</v>
      </c>
      <c r="T4" s="6" t="s">
        <v>32</v>
      </c>
      <c r="V4" s="8" t="s">
        <v>33</v>
      </c>
      <c r="W4" s="4" t="s">
        <v>34</v>
      </c>
      <c r="X4" s="52" t="s">
        <v>101</v>
      </c>
      <c r="Y4" s="8" t="s">
        <v>33</v>
      </c>
      <c r="Z4" s="4" t="s">
        <v>34</v>
      </c>
      <c r="AA4" s="5" t="s">
        <v>29</v>
      </c>
    </row>
    <row r="5" spans="1:27" ht="21" customHeight="1" thickBot="1">
      <c r="A5" s="101" t="s">
        <v>89</v>
      </c>
      <c r="B5" s="102" t="s">
        <v>22</v>
      </c>
      <c r="C5" s="103" t="s">
        <v>24</v>
      </c>
      <c r="D5" s="104"/>
      <c r="E5" s="105"/>
      <c r="F5" s="104"/>
      <c r="G5" s="105"/>
      <c r="H5" s="106"/>
      <c r="I5" s="104"/>
      <c r="J5" s="108"/>
      <c r="K5" s="107"/>
      <c r="L5" s="120"/>
      <c r="M5" s="106"/>
      <c r="N5" s="104"/>
      <c r="O5" s="109"/>
      <c r="P5" s="110"/>
      <c r="Q5" s="107"/>
      <c r="R5" s="106"/>
      <c r="S5" s="104"/>
      <c r="T5" s="111"/>
      <c r="V5" s="9"/>
      <c r="W5" s="2"/>
      <c r="Y5" s="9"/>
      <c r="Z5" s="7"/>
      <c r="AA5" s="1"/>
    </row>
    <row r="6" spans="1:28" ht="21" customHeight="1" thickTop="1">
      <c r="A6" s="140" t="s">
        <v>193</v>
      </c>
      <c r="B6" s="75">
        <v>139</v>
      </c>
      <c r="C6" s="74">
        <v>112</v>
      </c>
      <c r="D6" s="32">
        <v>0</v>
      </c>
      <c r="E6" s="73">
        <v>118</v>
      </c>
      <c r="F6" s="32">
        <v>275</v>
      </c>
      <c r="G6" s="73">
        <v>285</v>
      </c>
      <c r="H6" s="72">
        <v>242</v>
      </c>
      <c r="I6" s="74">
        <v>126</v>
      </c>
      <c r="J6" s="75">
        <v>285</v>
      </c>
      <c r="K6" s="76" t="s">
        <v>107</v>
      </c>
      <c r="L6" s="77" t="s">
        <v>108</v>
      </c>
      <c r="M6" s="78" t="s">
        <v>109</v>
      </c>
      <c r="N6" s="47">
        <v>144</v>
      </c>
      <c r="O6" s="77" t="s">
        <v>110</v>
      </c>
      <c r="P6" s="78" t="s">
        <v>111</v>
      </c>
      <c r="Q6" s="74">
        <v>138</v>
      </c>
      <c r="R6" s="24" t="s">
        <v>112</v>
      </c>
      <c r="S6" s="25" t="s">
        <v>113</v>
      </c>
      <c r="T6" s="81">
        <v>166</v>
      </c>
      <c r="V6" s="63"/>
      <c r="W6" s="62"/>
      <c r="Y6" s="63"/>
      <c r="Z6" s="61"/>
      <c r="AA6" s="53"/>
      <c r="AB6" s="25"/>
    </row>
    <row r="7" spans="1:28" ht="21" customHeight="1">
      <c r="A7" s="140" t="s">
        <v>206</v>
      </c>
      <c r="B7" s="75">
        <v>137</v>
      </c>
      <c r="C7" s="74">
        <v>113</v>
      </c>
      <c r="D7" s="32">
        <v>14</v>
      </c>
      <c r="E7" s="73">
        <v>86</v>
      </c>
      <c r="F7" s="32">
        <v>140</v>
      </c>
      <c r="G7" s="73">
        <v>197</v>
      </c>
      <c r="H7" s="72">
        <v>194</v>
      </c>
      <c r="I7" s="74">
        <v>66</v>
      </c>
      <c r="J7" s="75">
        <v>197</v>
      </c>
      <c r="K7" s="25" t="s">
        <v>114</v>
      </c>
      <c r="L7" s="77" t="s">
        <v>115</v>
      </c>
      <c r="M7" s="78" t="s">
        <v>116</v>
      </c>
      <c r="N7" s="47">
        <v>142</v>
      </c>
      <c r="O7" s="77" t="s">
        <v>117</v>
      </c>
      <c r="P7" s="78" t="s">
        <v>118</v>
      </c>
      <c r="Q7" s="74">
        <v>130</v>
      </c>
      <c r="R7" s="24" t="s">
        <v>119</v>
      </c>
      <c r="S7" s="25" t="s">
        <v>120</v>
      </c>
      <c r="T7" s="81">
        <v>165</v>
      </c>
      <c r="V7" s="63"/>
      <c r="W7" s="62"/>
      <c r="Y7" s="63"/>
      <c r="Z7" s="61"/>
      <c r="AA7" s="53"/>
      <c r="AB7" s="25"/>
    </row>
    <row r="8" spans="1:28" ht="21" customHeight="1">
      <c r="A8" s="140" t="s">
        <v>207</v>
      </c>
      <c r="B8" s="75">
        <v>109</v>
      </c>
      <c r="C8" s="74">
        <v>78</v>
      </c>
      <c r="D8" s="32" t="s">
        <v>54</v>
      </c>
      <c r="E8" s="73">
        <v>16</v>
      </c>
      <c r="F8" s="32">
        <v>161</v>
      </c>
      <c r="G8" s="73">
        <v>177</v>
      </c>
      <c r="H8" s="72">
        <v>107</v>
      </c>
      <c r="I8" s="74">
        <v>40</v>
      </c>
      <c r="J8" s="75">
        <v>177</v>
      </c>
      <c r="K8" s="25" t="s">
        <v>121</v>
      </c>
      <c r="L8" s="77" t="s">
        <v>122</v>
      </c>
      <c r="M8" s="78" t="s">
        <v>123</v>
      </c>
      <c r="N8" s="47">
        <v>136</v>
      </c>
      <c r="O8" s="77" t="s">
        <v>124</v>
      </c>
      <c r="P8" s="78" t="s">
        <v>125</v>
      </c>
      <c r="Q8" s="74">
        <v>96</v>
      </c>
      <c r="R8" s="24" t="s">
        <v>126</v>
      </c>
      <c r="S8" s="25" t="s">
        <v>120</v>
      </c>
      <c r="T8" s="81">
        <v>178</v>
      </c>
      <c r="V8" s="63"/>
      <c r="W8" s="62"/>
      <c r="Y8" s="63"/>
      <c r="Z8" s="61"/>
      <c r="AA8" s="53"/>
      <c r="AB8" s="25"/>
    </row>
    <row r="9" spans="1:28" ht="21" customHeight="1">
      <c r="A9" s="140" t="s">
        <v>208</v>
      </c>
      <c r="B9" s="75">
        <v>121</v>
      </c>
      <c r="C9" s="74">
        <v>92</v>
      </c>
      <c r="D9" s="32">
        <v>0</v>
      </c>
      <c r="E9" s="73">
        <v>58</v>
      </c>
      <c r="F9" s="32">
        <v>208</v>
      </c>
      <c r="G9" s="73">
        <v>201</v>
      </c>
      <c r="H9" s="72">
        <v>204</v>
      </c>
      <c r="I9" s="74">
        <v>54</v>
      </c>
      <c r="J9" s="75">
        <v>208</v>
      </c>
      <c r="K9" s="25" t="s">
        <v>127</v>
      </c>
      <c r="L9" s="77" t="s">
        <v>128</v>
      </c>
      <c r="M9" s="78" t="s">
        <v>116</v>
      </c>
      <c r="N9" s="47">
        <v>111</v>
      </c>
      <c r="O9" s="77" t="s">
        <v>129</v>
      </c>
      <c r="P9" s="78" t="s">
        <v>130</v>
      </c>
      <c r="Q9" s="74">
        <v>121</v>
      </c>
      <c r="R9" s="24" t="s">
        <v>131</v>
      </c>
      <c r="S9" s="25" t="s">
        <v>113</v>
      </c>
      <c r="T9" s="81">
        <v>149</v>
      </c>
      <c r="V9" s="63"/>
      <c r="W9" s="62"/>
      <c r="Y9" s="63"/>
      <c r="Z9" s="61"/>
      <c r="AA9" s="53"/>
      <c r="AB9" s="25"/>
    </row>
    <row r="10" spans="1:28" ht="21" customHeight="1">
      <c r="A10" s="140" t="s">
        <v>209</v>
      </c>
      <c r="B10" s="75">
        <v>123</v>
      </c>
      <c r="C10" s="74">
        <v>48</v>
      </c>
      <c r="D10" s="32">
        <v>17</v>
      </c>
      <c r="E10" s="73">
        <v>65</v>
      </c>
      <c r="F10" s="32">
        <v>73</v>
      </c>
      <c r="G10" s="73">
        <v>140</v>
      </c>
      <c r="H10" s="72">
        <v>84</v>
      </c>
      <c r="I10" s="74">
        <v>3</v>
      </c>
      <c r="J10" s="75">
        <v>140</v>
      </c>
      <c r="K10" s="25" t="s">
        <v>132</v>
      </c>
      <c r="L10" s="77" t="s">
        <v>133</v>
      </c>
      <c r="M10" s="78" t="s">
        <v>125</v>
      </c>
      <c r="N10" s="47">
        <v>153</v>
      </c>
      <c r="O10" s="77" t="s">
        <v>134</v>
      </c>
      <c r="P10" s="78" t="s">
        <v>135</v>
      </c>
      <c r="Q10" s="74">
        <v>115</v>
      </c>
      <c r="R10" s="24" t="s">
        <v>136</v>
      </c>
      <c r="S10" s="25" t="s">
        <v>137</v>
      </c>
      <c r="T10" s="81">
        <v>202</v>
      </c>
      <c r="V10" s="63"/>
      <c r="W10" s="62"/>
      <c r="Y10" s="63"/>
      <c r="Z10" s="61"/>
      <c r="AA10" s="53"/>
      <c r="AB10" s="25"/>
    </row>
    <row r="11" spans="1:28" ht="21" customHeight="1">
      <c r="A11" s="140" t="s">
        <v>210</v>
      </c>
      <c r="B11" s="82">
        <v>118</v>
      </c>
      <c r="C11" s="47">
        <v>79</v>
      </c>
      <c r="D11" s="32">
        <v>5</v>
      </c>
      <c r="E11" s="73">
        <v>29</v>
      </c>
      <c r="F11" s="32">
        <v>138</v>
      </c>
      <c r="G11" s="73">
        <v>164</v>
      </c>
      <c r="H11" s="72">
        <v>113</v>
      </c>
      <c r="I11" s="74">
        <v>40</v>
      </c>
      <c r="J11" s="75">
        <v>164</v>
      </c>
      <c r="K11" s="25" t="s">
        <v>138</v>
      </c>
      <c r="L11" s="77" t="s">
        <v>139</v>
      </c>
      <c r="M11" s="78" t="s">
        <v>140</v>
      </c>
      <c r="N11" s="47">
        <f>124</f>
        <v>124</v>
      </c>
      <c r="O11" s="77" t="s">
        <v>141</v>
      </c>
      <c r="P11" s="78" t="s">
        <v>142</v>
      </c>
      <c r="Q11" s="74">
        <v>101</v>
      </c>
      <c r="R11" s="24" t="s">
        <v>143</v>
      </c>
      <c r="S11" s="25" t="s">
        <v>144</v>
      </c>
      <c r="T11" s="81">
        <v>192</v>
      </c>
      <c r="V11" s="63"/>
      <c r="W11" s="62"/>
      <c r="Y11" s="63"/>
      <c r="Z11" s="61"/>
      <c r="AA11" s="53"/>
      <c r="AB11" s="25"/>
    </row>
    <row r="12" spans="1:28" ht="21" customHeight="1">
      <c r="A12" s="140" t="s">
        <v>211</v>
      </c>
      <c r="B12" s="75">
        <v>150</v>
      </c>
      <c r="C12" s="74">
        <v>117</v>
      </c>
      <c r="D12" s="32">
        <v>33</v>
      </c>
      <c r="E12" s="73">
        <v>69</v>
      </c>
      <c r="F12" s="32">
        <v>180</v>
      </c>
      <c r="G12" s="73">
        <v>246</v>
      </c>
      <c r="H12" s="72">
        <v>228</v>
      </c>
      <c r="I12" s="74">
        <v>149</v>
      </c>
      <c r="J12" s="75">
        <v>246</v>
      </c>
      <c r="K12" s="25" t="s">
        <v>51</v>
      </c>
      <c r="L12" s="79">
        <v>31003</v>
      </c>
      <c r="M12" s="80">
        <v>31145</v>
      </c>
      <c r="N12" s="47">
        <f aca="true" t="shared" si="0" ref="N12:N30">X12</f>
        <v>141</v>
      </c>
      <c r="O12" s="79">
        <v>31013</v>
      </c>
      <c r="P12" s="80">
        <v>31162</v>
      </c>
      <c r="Q12" s="74">
        <f aca="true" t="shared" si="1" ref="Q12:Q30">AA12</f>
        <v>148</v>
      </c>
      <c r="R12" s="24" t="s">
        <v>64</v>
      </c>
      <c r="S12" s="25" t="s">
        <v>70</v>
      </c>
      <c r="T12" s="81">
        <v>178</v>
      </c>
      <c r="V12" s="50">
        <f aca="true" t="shared" si="2" ref="V12:V30">L12</f>
        <v>31003</v>
      </c>
      <c r="W12" s="51">
        <f aca="true" t="shared" si="3" ref="W12:W30">M12</f>
        <v>31145</v>
      </c>
      <c r="X12" s="54">
        <f aca="true" t="shared" si="4" ref="X12:X30">DAYS360(V12,W12)</f>
        <v>141</v>
      </c>
      <c r="Y12" s="50">
        <f aca="true" t="shared" si="5" ref="Y12:Y30">O12</f>
        <v>31013</v>
      </c>
      <c r="Z12" s="51">
        <f aca="true" t="shared" si="6" ref="Z12:Z30">P12</f>
        <v>31162</v>
      </c>
      <c r="AA12" s="14">
        <f>DAYS360(Y12,Z12)</f>
        <v>148</v>
      </c>
      <c r="AB12" s="171"/>
    </row>
    <row r="13" spans="1:28" ht="21" customHeight="1">
      <c r="A13" s="140" t="s">
        <v>212</v>
      </c>
      <c r="B13" s="75">
        <v>110</v>
      </c>
      <c r="C13" s="74">
        <v>90</v>
      </c>
      <c r="D13" s="32">
        <v>2</v>
      </c>
      <c r="E13" s="73">
        <v>170</v>
      </c>
      <c r="F13" s="32">
        <v>224</v>
      </c>
      <c r="G13" s="73">
        <v>192</v>
      </c>
      <c r="H13" s="72">
        <v>142</v>
      </c>
      <c r="I13" s="74">
        <v>1</v>
      </c>
      <c r="J13" s="75">
        <v>224</v>
      </c>
      <c r="K13" s="25" t="s">
        <v>52</v>
      </c>
      <c r="L13" s="79">
        <v>31378</v>
      </c>
      <c r="M13" s="80">
        <v>31502</v>
      </c>
      <c r="N13" s="47">
        <f t="shared" si="0"/>
        <v>124</v>
      </c>
      <c r="O13" s="79">
        <v>31396</v>
      </c>
      <c r="P13" s="80">
        <v>31501</v>
      </c>
      <c r="Q13" s="74">
        <f t="shared" si="1"/>
        <v>105</v>
      </c>
      <c r="R13" s="24" t="s">
        <v>65</v>
      </c>
      <c r="S13" s="25" t="s">
        <v>71</v>
      </c>
      <c r="T13" s="81">
        <v>197</v>
      </c>
      <c r="V13" s="50">
        <f t="shared" si="2"/>
        <v>31378</v>
      </c>
      <c r="W13" s="51">
        <f t="shared" si="3"/>
        <v>31502</v>
      </c>
      <c r="X13" s="54">
        <f t="shared" si="4"/>
        <v>124</v>
      </c>
      <c r="Y13" s="50">
        <f t="shared" si="5"/>
        <v>31396</v>
      </c>
      <c r="Z13" s="51">
        <f t="shared" si="6"/>
        <v>31501</v>
      </c>
      <c r="AA13" s="21">
        <f aca="true" t="shared" si="7" ref="AA13:AA31">DAYS360(Y13,Z13)</f>
        <v>105</v>
      </c>
      <c r="AB13" s="171"/>
    </row>
    <row r="14" spans="1:27" ht="21" customHeight="1">
      <c r="A14" s="140" t="s">
        <v>213</v>
      </c>
      <c r="B14" s="75">
        <v>130</v>
      </c>
      <c r="C14" s="74">
        <v>109</v>
      </c>
      <c r="D14" s="32">
        <v>2</v>
      </c>
      <c r="E14" s="73">
        <v>142</v>
      </c>
      <c r="F14" s="32">
        <v>149</v>
      </c>
      <c r="G14" s="73">
        <v>179</v>
      </c>
      <c r="H14" s="72">
        <v>170</v>
      </c>
      <c r="I14" s="74">
        <v>72</v>
      </c>
      <c r="J14" s="75">
        <v>179</v>
      </c>
      <c r="K14" s="25" t="s">
        <v>53</v>
      </c>
      <c r="L14" s="79">
        <v>31734</v>
      </c>
      <c r="M14" s="80">
        <v>31878</v>
      </c>
      <c r="N14" s="47">
        <f t="shared" si="0"/>
        <v>143</v>
      </c>
      <c r="O14" s="79">
        <v>31755</v>
      </c>
      <c r="P14" s="80">
        <v>31881</v>
      </c>
      <c r="Q14" s="74">
        <f t="shared" si="1"/>
        <v>125</v>
      </c>
      <c r="R14" s="24" t="s">
        <v>66</v>
      </c>
      <c r="S14" s="25" t="s">
        <v>72</v>
      </c>
      <c r="T14" s="81">
        <v>197</v>
      </c>
      <c r="V14" s="50">
        <f t="shared" si="2"/>
        <v>31734</v>
      </c>
      <c r="W14" s="51">
        <f t="shared" si="3"/>
        <v>31878</v>
      </c>
      <c r="X14" s="54">
        <f t="shared" si="4"/>
        <v>143</v>
      </c>
      <c r="Y14" s="50">
        <f t="shared" si="5"/>
        <v>31755</v>
      </c>
      <c r="Z14" s="51">
        <f t="shared" si="6"/>
        <v>31881</v>
      </c>
      <c r="AA14" s="21">
        <f t="shared" si="7"/>
        <v>125</v>
      </c>
    </row>
    <row r="15" spans="1:27" ht="21" customHeight="1">
      <c r="A15" s="140" t="s">
        <v>214</v>
      </c>
      <c r="B15" s="75">
        <v>100</v>
      </c>
      <c r="C15" s="74">
        <v>68</v>
      </c>
      <c r="D15" s="32">
        <v>0</v>
      </c>
      <c r="E15" s="73">
        <v>36</v>
      </c>
      <c r="F15" s="32">
        <v>96</v>
      </c>
      <c r="G15" s="73">
        <v>101</v>
      </c>
      <c r="H15" s="72">
        <v>108</v>
      </c>
      <c r="I15" s="74">
        <v>0</v>
      </c>
      <c r="J15" s="75">
        <v>108</v>
      </c>
      <c r="K15" s="25" t="s">
        <v>55</v>
      </c>
      <c r="L15" s="79">
        <v>32130</v>
      </c>
      <c r="M15" s="80">
        <v>32245</v>
      </c>
      <c r="N15" s="47">
        <f t="shared" si="0"/>
        <v>113</v>
      </c>
      <c r="O15" s="79">
        <v>32131</v>
      </c>
      <c r="P15" s="80">
        <v>32228</v>
      </c>
      <c r="Q15" s="74">
        <f t="shared" si="1"/>
        <v>96</v>
      </c>
      <c r="R15" s="24" t="s">
        <v>67</v>
      </c>
      <c r="S15" s="25" t="s">
        <v>73</v>
      </c>
      <c r="T15" s="81">
        <v>201</v>
      </c>
      <c r="V15" s="50">
        <f t="shared" si="2"/>
        <v>32130</v>
      </c>
      <c r="W15" s="51">
        <f t="shared" si="3"/>
        <v>32245</v>
      </c>
      <c r="X15" s="54">
        <f t="shared" si="4"/>
        <v>113</v>
      </c>
      <c r="Y15" s="50">
        <f t="shared" si="5"/>
        <v>32131</v>
      </c>
      <c r="Z15" s="51">
        <f t="shared" si="6"/>
        <v>32228</v>
      </c>
      <c r="AA15" s="21">
        <f t="shared" si="7"/>
        <v>96</v>
      </c>
    </row>
    <row r="16" spans="1:27" ht="21" customHeight="1">
      <c r="A16" s="140" t="s">
        <v>215</v>
      </c>
      <c r="B16" s="75">
        <v>97</v>
      </c>
      <c r="C16" s="74">
        <v>48</v>
      </c>
      <c r="D16" s="32">
        <v>6</v>
      </c>
      <c r="E16" s="73">
        <v>26</v>
      </c>
      <c r="F16" s="32">
        <v>75</v>
      </c>
      <c r="G16" s="73">
        <v>158</v>
      </c>
      <c r="H16" s="72">
        <v>107</v>
      </c>
      <c r="I16" s="74">
        <v>6</v>
      </c>
      <c r="J16" s="75">
        <v>158</v>
      </c>
      <c r="K16" s="25" t="s">
        <v>56</v>
      </c>
      <c r="L16" s="79">
        <v>32475</v>
      </c>
      <c r="M16" s="80">
        <v>32605</v>
      </c>
      <c r="N16" s="47">
        <f t="shared" si="0"/>
        <v>129</v>
      </c>
      <c r="O16" s="79">
        <v>32151</v>
      </c>
      <c r="P16" s="80">
        <v>32233</v>
      </c>
      <c r="Q16" s="74">
        <f t="shared" si="1"/>
        <v>82</v>
      </c>
      <c r="R16" s="24" t="s">
        <v>68</v>
      </c>
      <c r="S16" s="25" t="s">
        <v>72</v>
      </c>
      <c r="T16" s="81">
        <v>190</v>
      </c>
      <c r="V16" s="50">
        <f t="shared" si="2"/>
        <v>32475</v>
      </c>
      <c r="W16" s="51">
        <f t="shared" si="3"/>
        <v>32605</v>
      </c>
      <c r="X16" s="54">
        <f t="shared" si="4"/>
        <v>129</v>
      </c>
      <c r="Y16" s="50">
        <f t="shared" si="5"/>
        <v>32151</v>
      </c>
      <c r="Z16" s="51">
        <f t="shared" si="6"/>
        <v>32233</v>
      </c>
      <c r="AA16" s="21">
        <f t="shared" si="7"/>
        <v>82</v>
      </c>
    </row>
    <row r="17" spans="1:27" ht="21" customHeight="1">
      <c r="A17" s="141" t="s">
        <v>105</v>
      </c>
      <c r="B17" s="75">
        <v>89</v>
      </c>
      <c r="C17" s="74">
        <v>2</v>
      </c>
      <c r="D17" s="32">
        <v>2</v>
      </c>
      <c r="E17" s="73">
        <v>56</v>
      </c>
      <c r="F17" s="32">
        <v>39</v>
      </c>
      <c r="G17" s="73">
        <v>51</v>
      </c>
      <c r="H17" s="72">
        <v>12</v>
      </c>
      <c r="I17" s="74">
        <v>0</v>
      </c>
      <c r="J17" s="75">
        <v>56</v>
      </c>
      <c r="K17" s="25" t="s">
        <v>57</v>
      </c>
      <c r="L17" s="79">
        <v>32810</v>
      </c>
      <c r="M17" s="80">
        <v>32955</v>
      </c>
      <c r="N17" s="47">
        <f t="shared" si="0"/>
        <v>144</v>
      </c>
      <c r="O17" s="79">
        <v>32859</v>
      </c>
      <c r="P17" s="80">
        <v>32931</v>
      </c>
      <c r="Q17" s="74">
        <f t="shared" si="1"/>
        <v>70</v>
      </c>
      <c r="R17" s="24" t="s">
        <v>69</v>
      </c>
      <c r="S17" s="25" t="s">
        <v>74</v>
      </c>
      <c r="T17" s="81">
        <v>177</v>
      </c>
      <c r="V17" s="50">
        <f t="shared" si="2"/>
        <v>32810</v>
      </c>
      <c r="W17" s="51">
        <f t="shared" si="3"/>
        <v>32955</v>
      </c>
      <c r="X17" s="54">
        <f t="shared" si="4"/>
        <v>144</v>
      </c>
      <c r="Y17" s="50">
        <f t="shared" si="5"/>
        <v>32859</v>
      </c>
      <c r="Z17" s="51">
        <f t="shared" si="6"/>
        <v>32931</v>
      </c>
      <c r="AA17" s="21">
        <f t="shared" si="7"/>
        <v>70</v>
      </c>
    </row>
    <row r="18" spans="1:27" ht="21" customHeight="1">
      <c r="A18" s="140" t="s">
        <v>216</v>
      </c>
      <c r="B18" s="75">
        <v>69</v>
      </c>
      <c r="C18" s="74">
        <v>15</v>
      </c>
      <c r="D18" s="32">
        <v>0</v>
      </c>
      <c r="E18" s="73">
        <v>10</v>
      </c>
      <c r="F18" s="32">
        <v>142</v>
      </c>
      <c r="G18" s="73">
        <v>83</v>
      </c>
      <c r="H18" s="72">
        <v>24</v>
      </c>
      <c r="I18" s="74">
        <v>9</v>
      </c>
      <c r="J18" s="75">
        <v>142</v>
      </c>
      <c r="K18" s="25" t="s">
        <v>58</v>
      </c>
      <c r="L18" s="79">
        <v>33216</v>
      </c>
      <c r="M18" s="80">
        <v>33333</v>
      </c>
      <c r="N18" s="47">
        <f t="shared" si="0"/>
        <v>116</v>
      </c>
      <c r="O18" s="79">
        <v>32874</v>
      </c>
      <c r="P18" s="80">
        <v>32927</v>
      </c>
      <c r="Q18" s="74">
        <f t="shared" si="1"/>
        <v>52</v>
      </c>
      <c r="R18" s="24" t="s">
        <v>54</v>
      </c>
      <c r="S18" s="25" t="s">
        <v>75</v>
      </c>
      <c r="T18" s="81" t="s">
        <v>54</v>
      </c>
      <c r="V18" s="50">
        <f t="shared" si="2"/>
        <v>33216</v>
      </c>
      <c r="W18" s="51">
        <f t="shared" si="3"/>
        <v>33333</v>
      </c>
      <c r="X18" s="54">
        <f t="shared" si="4"/>
        <v>116</v>
      </c>
      <c r="Y18" s="50">
        <f t="shared" si="5"/>
        <v>32874</v>
      </c>
      <c r="Z18" s="51">
        <f t="shared" si="6"/>
        <v>32927</v>
      </c>
      <c r="AA18" s="21">
        <f t="shared" si="7"/>
        <v>52</v>
      </c>
    </row>
    <row r="19" spans="1:28" ht="21" customHeight="1">
      <c r="A19" s="140" t="s">
        <v>217</v>
      </c>
      <c r="B19" s="75">
        <v>102</v>
      </c>
      <c r="C19" s="74">
        <v>15</v>
      </c>
      <c r="D19" s="32">
        <v>1</v>
      </c>
      <c r="E19" s="73">
        <v>50</v>
      </c>
      <c r="F19" s="32">
        <v>84</v>
      </c>
      <c r="G19" s="73">
        <v>116</v>
      </c>
      <c r="H19" s="72">
        <v>85</v>
      </c>
      <c r="I19" s="74">
        <v>0</v>
      </c>
      <c r="J19" s="75">
        <v>116</v>
      </c>
      <c r="K19" s="25" t="s">
        <v>50</v>
      </c>
      <c r="L19" s="79">
        <v>33566</v>
      </c>
      <c r="M19" s="80">
        <v>33686</v>
      </c>
      <c r="N19" s="47">
        <f t="shared" si="0"/>
        <v>119</v>
      </c>
      <c r="O19" s="79">
        <v>33601</v>
      </c>
      <c r="P19" s="80">
        <v>33691</v>
      </c>
      <c r="Q19" s="74">
        <f t="shared" si="1"/>
        <v>89</v>
      </c>
      <c r="R19" s="24" t="s">
        <v>54</v>
      </c>
      <c r="S19" s="25" t="s">
        <v>54</v>
      </c>
      <c r="T19" s="81" t="s">
        <v>54</v>
      </c>
      <c r="V19" s="50">
        <f t="shared" si="2"/>
        <v>33566</v>
      </c>
      <c r="W19" s="51">
        <f t="shared" si="3"/>
        <v>33686</v>
      </c>
      <c r="X19" s="54">
        <f t="shared" si="4"/>
        <v>119</v>
      </c>
      <c r="Y19" s="50">
        <f t="shared" si="5"/>
        <v>33601</v>
      </c>
      <c r="Z19" s="51">
        <f t="shared" si="6"/>
        <v>33691</v>
      </c>
      <c r="AA19" s="14">
        <f t="shared" si="7"/>
        <v>89</v>
      </c>
      <c r="AB19" s="53"/>
    </row>
    <row r="20" spans="1:28" ht="21" customHeight="1">
      <c r="A20" s="140" t="s">
        <v>218</v>
      </c>
      <c r="B20" s="75">
        <v>117</v>
      </c>
      <c r="C20" s="74">
        <v>54</v>
      </c>
      <c r="D20" s="33">
        <v>28</v>
      </c>
      <c r="E20" s="73">
        <v>68</v>
      </c>
      <c r="F20" s="32">
        <v>56</v>
      </c>
      <c r="G20" s="73">
        <v>103</v>
      </c>
      <c r="H20" s="72">
        <v>101</v>
      </c>
      <c r="I20" s="74">
        <v>31</v>
      </c>
      <c r="J20" s="75">
        <v>103</v>
      </c>
      <c r="K20" s="25" t="s">
        <v>59</v>
      </c>
      <c r="L20" s="79">
        <v>33934</v>
      </c>
      <c r="M20" s="80">
        <v>34057</v>
      </c>
      <c r="N20" s="47">
        <f t="shared" si="0"/>
        <v>123</v>
      </c>
      <c r="O20" s="79">
        <v>33953</v>
      </c>
      <c r="P20" s="80">
        <v>34063</v>
      </c>
      <c r="Q20" s="74">
        <f t="shared" si="1"/>
        <v>109</v>
      </c>
      <c r="R20" s="24" t="s">
        <v>54</v>
      </c>
      <c r="S20" s="25" t="s">
        <v>54</v>
      </c>
      <c r="T20" s="81" t="s">
        <v>54</v>
      </c>
      <c r="V20" s="50">
        <f t="shared" si="2"/>
        <v>33934</v>
      </c>
      <c r="W20" s="51">
        <f t="shared" si="3"/>
        <v>34057</v>
      </c>
      <c r="X20" s="54">
        <f t="shared" si="4"/>
        <v>123</v>
      </c>
      <c r="Y20" s="50">
        <f t="shared" si="5"/>
        <v>33953</v>
      </c>
      <c r="Z20" s="51">
        <f t="shared" si="6"/>
        <v>34063</v>
      </c>
      <c r="AA20" s="14">
        <f t="shared" si="7"/>
        <v>109</v>
      </c>
      <c r="AB20" s="53"/>
    </row>
    <row r="21" spans="1:28" ht="21" customHeight="1">
      <c r="A21" s="140" t="s">
        <v>219</v>
      </c>
      <c r="B21" s="75">
        <v>110</v>
      </c>
      <c r="C21" s="74">
        <v>55</v>
      </c>
      <c r="D21" s="32">
        <v>6</v>
      </c>
      <c r="E21" s="73">
        <v>23</v>
      </c>
      <c r="F21" s="32">
        <v>102</v>
      </c>
      <c r="G21" s="73">
        <v>145</v>
      </c>
      <c r="H21" s="72">
        <v>116</v>
      </c>
      <c r="I21" s="74">
        <v>36</v>
      </c>
      <c r="J21" s="75">
        <v>145</v>
      </c>
      <c r="K21" s="25" t="s">
        <v>59</v>
      </c>
      <c r="L21" s="79">
        <v>34296</v>
      </c>
      <c r="M21" s="80">
        <v>34417</v>
      </c>
      <c r="N21" s="47">
        <f t="shared" si="0"/>
        <v>121</v>
      </c>
      <c r="O21" s="79">
        <v>34326</v>
      </c>
      <c r="P21" s="80">
        <v>34428</v>
      </c>
      <c r="Q21" s="74">
        <f t="shared" si="1"/>
        <v>101</v>
      </c>
      <c r="R21" s="24" t="s">
        <v>54</v>
      </c>
      <c r="S21" s="25" t="s">
        <v>54</v>
      </c>
      <c r="T21" s="81" t="s">
        <v>54</v>
      </c>
      <c r="V21" s="50">
        <f t="shared" si="2"/>
        <v>34296</v>
      </c>
      <c r="W21" s="51">
        <f t="shared" si="3"/>
        <v>34417</v>
      </c>
      <c r="X21" s="54">
        <f t="shared" si="4"/>
        <v>121</v>
      </c>
      <c r="Y21" s="50">
        <f t="shared" si="5"/>
        <v>34326</v>
      </c>
      <c r="Z21" s="51">
        <f t="shared" si="6"/>
        <v>34428</v>
      </c>
      <c r="AA21" s="14">
        <f t="shared" si="7"/>
        <v>101</v>
      </c>
      <c r="AB21" s="53"/>
    </row>
    <row r="22" spans="1:28" ht="21" customHeight="1">
      <c r="A22" s="140" t="s">
        <v>220</v>
      </c>
      <c r="B22" s="75">
        <v>117</v>
      </c>
      <c r="C22" s="74">
        <v>78</v>
      </c>
      <c r="D22" s="32">
        <v>0</v>
      </c>
      <c r="E22" s="73">
        <v>65</v>
      </c>
      <c r="F22" s="32">
        <v>162</v>
      </c>
      <c r="G22" s="73">
        <v>179</v>
      </c>
      <c r="H22" s="72">
        <v>178</v>
      </c>
      <c r="I22" s="74">
        <v>36</v>
      </c>
      <c r="J22" s="75">
        <v>179</v>
      </c>
      <c r="K22" s="25" t="s">
        <v>60</v>
      </c>
      <c r="L22" s="79">
        <v>34674</v>
      </c>
      <c r="M22" s="80">
        <v>34796</v>
      </c>
      <c r="N22" s="47">
        <f t="shared" si="0"/>
        <v>121</v>
      </c>
      <c r="O22" s="79">
        <v>34683</v>
      </c>
      <c r="P22" s="80">
        <v>34796</v>
      </c>
      <c r="Q22" s="74">
        <f t="shared" si="1"/>
        <v>112</v>
      </c>
      <c r="R22" s="24" t="s">
        <v>54</v>
      </c>
      <c r="S22" s="25" t="s">
        <v>54</v>
      </c>
      <c r="T22" s="81" t="s">
        <v>54</v>
      </c>
      <c r="V22" s="50">
        <f t="shared" si="2"/>
        <v>34674</v>
      </c>
      <c r="W22" s="51">
        <f t="shared" si="3"/>
        <v>34796</v>
      </c>
      <c r="X22" s="54">
        <f t="shared" si="4"/>
        <v>121</v>
      </c>
      <c r="Y22" s="50">
        <f t="shared" si="5"/>
        <v>34683</v>
      </c>
      <c r="Z22" s="51">
        <f t="shared" si="6"/>
        <v>34796</v>
      </c>
      <c r="AA22" s="14">
        <f t="shared" si="7"/>
        <v>112</v>
      </c>
      <c r="AB22" s="53"/>
    </row>
    <row r="23" spans="1:28" ht="21" customHeight="1">
      <c r="A23" s="140" t="s">
        <v>221</v>
      </c>
      <c r="B23" s="75">
        <v>124</v>
      </c>
      <c r="C23" s="74">
        <v>75</v>
      </c>
      <c r="D23" s="32">
        <v>0</v>
      </c>
      <c r="E23" s="73">
        <v>48</v>
      </c>
      <c r="F23" s="32">
        <v>145</v>
      </c>
      <c r="G23" s="73">
        <v>177</v>
      </c>
      <c r="H23" s="72">
        <v>180</v>
      </c>
      <c r="I23" s="74">
        <v>44</v>
      </c>
      <c r="J23" s="75">
        <v>180</v>
      </c>
      <c r="K23" s="25" t="s">
        <v>61</v>
      </c>
      <c r="L23" s="79">
        <v>35042</v>
      </c>
      <c r="M23" s="80">
        <v>35169</v>
      </c>
      <c r="N23" s="47">
        <f t="shared" si="0"/>
        <v>125</v>
      </c>
      <c r="O23" s="79">
        <v>35050</v>
      </c>
      <c r="P23" s="80">
        <v>35164</v>
      </c>
      <c r="Q23" s="74">
        <f t="shared" si="1"/>
        <v>112</v>
      </c>
      <c r="R23" s="24" t="s">
        <v>54</v>
      </c>
      <c r="S23" s="25" t="s">
        <v>54</v>
      </c>
      <c r="T23" s="81" t="s">
        <v>54</v>
      </c>
      <c r="V23" s="50">
        <f t="shared" si="2"/>
        <v>35042</v>
      </c>
      <c r="W23" s="51">
        <f t="shared" si="3"/>
        <v>35169</v>
      </c>
      <c r="X23" s="54">
        <f t="shared" si="4"/>
        <v>125</v>
      </c>
      <c r="Y23" s="50">
        <f t="shared" si="5"/>
        <v>35050</v>
      </c>
      <c r="Z23" s="51">
        <f t="shared" si="6"/>
        <v>35164</v>
      </c>
      <c r="AA23" s="14">
        <f t="shared" si="7"/>
        <v>112</v>
      </c>
      <c r="AB23" s="53"/>
    </row>
    <row r="24" spans="1:28" ht="21" customHeight="1">
      <c r="A24" s="140" t="s">
        <v>222</v>
      </c>
      <c r="B24" s="75">
        <v>95</v>
      </c>
      <c r="C24" s="74">
        <v>56</v>
      </c>
      <c r="D24" s="32">
        <v>0</v>
      </c>
      <c r="E24" s="73">
        <v>27</v>
      </c>
      <c r="F24" s="32">
        <v>147</v>
      </c>
      <c r="G24" s="73">
        <v>160</v>
      </c>
      <c r="H24" s="72">
        <v>116</v>
      </c>
      <c r="I24" s="74">
        <v>0</v>
      </c>
      <c r="J24" s="75">
        <v>160</v>
      </c>
      <c r="K24" s="25" t="s">
        <v>62</v>
      </c>
      <c r="L24" s="79">
        <v>35399</v>
      </c>
      <c r="M24" s="80">
        <v>35512</v>
      </c>
      <c r="N24" s="47">
        <f>X24</f>
        <v>113</v>
      </c>
      <c r="O24" s="79">
        <v>35067</v>
      </c>
      <c r="P24" s="80">
        <v>35154</v>
      </c>
      <c r="Q24" s="74">
        <f t="shared" si="1"/>
        <v>87</v>
      </c>
      <c r="R24" s="24" t="s">
        <v>54</v>
      </c>
      <c r="S24" s="25" t="s">
        <v>54</v>
      </c>
      <c r="T24" s="81" t="s">
        <v>54</v>
      </c>
      <c r="V24" s="50">
        <f t="shared" si="2"/>
        <v>35399</v>
      </c>
      <c r="W24" s="51">
        <f t="shared" si="3"/>
        <v>35512</v>
      </c>
      <c r="X24" s="54">
        <f t="shared" si="4"/>
        <v>113</v>
      </c>
      <c r="Y24" s="50">
        <f t="shared" si="5"/>
        <v>35067</v>
      </c>
      <c r="Z24" s="51">
        <f t="shared" si="6"/>
        <v>35154</v>
      </c>
      <c r="AA24" s="14">
        <f t="shared" si="7"/>
        <v>87</v>
      </c>
      <c r="AB24" s="53"/>
    </row>
    <row r="25" spans="1:28" ht="21" customHeight="1">
      <c r="A25" s="140" t="s">
        <v>223</v>
      </c>
      <c r="B25" s="75">
        <v>83</v>
      </c>
      <c r="C25" s="74">
        <v>51</v>
      </c>
      <c r="D25" s="32">
        <v>0</v>
      </c>
      <c r="E25" s="73">
        <v>47</v>
      </c>
      <c r="F25" s="32">
        <v>105</v>
      </c>
      <c r="G25" s="73">
        <v>94</v>
      </c>
      <c r="H25" s="72">
        <v>27</v>
      </c>
      <c r="I25" s="74">
        <v>0</v>
      </c>
      <c r="J25" s="75">
        <v>105</v>
      </c>
      <c r="K25" s="25" t="s">
        <v>63</v>
      </c>
      <c r="L25" s="79">
        <v>35766</v>
      </c>
      <c r="M25" s="80">
        <v>35870</v>
      </c>
      <c r="N25" s="47">
        <f t="shared" si="0"/>
        <v>104</v>
      </c>
      <c r="O25" s="79">
        <v>35436</v>
      </c>
      <c r="P25" s="80">
        <v>35491</v>
      </c>
      <c r="Q25" s="74">
        <f t="shared" si="1"/>
        <v>56</v>
      </c>
      <c r="R25" s="24" t="s">
        <v>54</v>
      </c>
      <c r="S25" s="25" t="s">
        <v>54</v>
      </c>
      <c r="T25" s="81" t="s">
        <v>54</v>
      </c>
      <c r="V25" s="50">
        <f t="shared" si="2"/>
        <v>35766</v>
      </c>
      <c r="W25" s="51">
        <f t="shared" si="3"/>
        <v>35870</v>
      </c>
      <c r="X25" s="54">
        <f t="shared" si="4"/>
        <v>104</v>
      </c>
      <c r="Y25" s="50">
        <f t="shared" si="5"/>
        <v>35436</v>
      </c>
      <c r="Z25" s="51">
        <f t="shared" si="6"/>
        <v>35491</v>
      </c>
      <c r="AA25" s="14">
        <f t="shared" si="7"/>
        <v>56</v>
      </c>
      <c r="AB25" s="53"/>
    </row>
    <row r="26" spans="1:28" ht="21" customHeight="1">
      <c r="A26" s="140" t="s">
        <v>224</v>
      </c>
      <c r="B26" s="82">
        <v>97</v>
      </c>
      <c r="C26" s="47">
        <v>79</v>
      </c>
      <c r="D26" s="32">
        <v>0</v>
      </c>
      <c r="E26" s="73">
        <v>52</v>
      </c>
      <c r="F26" s="73">
        <v>155</v>
      </c>
      <c r="G26" s="72">
        <v>177</v>
      </c>
      <c r="H26" s="72">
        <v>113</v>
      </c>
      <c r="I26" s="74">
        <v>16</v>
      </c>
      <c r="J26" s="72">
        <v>177</v>
      </c>
      <c r="K26" s="39" t="s">
        <v>85</v>
      </c>
      <c r="L26" s="83">
        <v>36159</v>
      </c>
      <c r="M26" s="80">
        <v>36247</v>
      </c>
      <c r="N26" s="47">
        <f t="shared" si="0"/>
        <v>88</v>
      </c>
      <c r="O26" s="83">
        <v>36159</v>
      </c>
      <c r="P26" s="84">
        <v>36253</v>
      </c>
      <c r="Q26" s="74">
        <f t="shared" si="1"/>
        <v>93</v>
      </c>
      <c r="R26" s="78" t="s">
        <v>86</v>
      </c>
      <c r="S26" s="39" t="s">
        <v>86</v>
      </c>
      <c r="T26" s="74" t="s">
        <v>86</v>
      </c>
      <c r="V26" s="50">
        <f t="shared" si="2"/>
        <v>36159</v>
      </c>
      <c r="W26" s="51">
        <f t="shared" si="3"/>
        <v>36247</v>
      </c>
      <c r="X26" s="54">
        <f t="shared" si="4"/>
        <v>88</v>
      </c>
      <c r="Y26" s="50">
        <f t="shared" si="5"/>
        <v>36159</v>
      </c>
      <c r="Z26" s="51">
        <f t="shared" si="6"/>
        <v>36253</v>
      </c>
      <c r="AA26" s="14">
        <f t="shared" si="7"/>
        <v>93</v>
      </c>
      <c r="AB26" s="53"/>
    </row>
    <row r="27" spans="1:28" ht="21" customHeight="1">
      <c r="A27" s="140" t="s">
        <v>225</v>
      </c>
      <c r="B27" s="75">
        <v>90</v>
      </c>
      <c r="C27" s="74">
        <v>46</v>
      </c>
      <c r="D27" s="32">
        <v>0</v>
      </c>
      <c r="E27" s="73">
        <v>26</v>
      </c>
      <c r="F27" s="73">
        <v>85</v>
      </c>
      <c r="G27" s="72">
        <v>139</v>
      </c>
      <c r="H27" s="72">
        <v>125</v>
      </c>
      <c r="I27" s="74">
        <v>32</v>
      </c>
      <c r="J27" s="72">
        <v>139</v>
      </c>
      <c r="K27" s="42" t="s">
        <v>93</v>
      </c>
      <c r="L27" s="79">
        <v>36506</v>
      </c>
      <c r="M27" s="80">
        <v>36612</v>
      </c>
      <c r="N27" s="47">
        <f t="shared" si="0"/>
        <v>105</v>
      </c>
      <c r="O27" s="79">
        <v>36181</v>
      </c>
      <c r="P27" s="84">
        <v>36256</v>
      </c>
      <c r="Q27" s="74">
        <f t="shared" si="1"/>
        <v>75</v>
      </c>
      <c r="R27" s="78" t="s">
        <v>86</v>
      </c>
      <c r="S27" s="39" t="s">
        <v>86</v>
      </c>
      <c r="T27" s="74" t="s">
        <v>86</v>
      </c>
      <c r="V27" s="50">
        <f t="shared" si="2"/>
        <v>36506</v>
      </c>
      <c r="W27" s="51">
        <f t="shared" si="3"/>
        <v>36612</v>
      </c>
      <c r="X27" s="54">
        <f t="shared" si="4"/>
        <v>105</v>
      </c>
      <c r="Y27" s="50">
        <f t="shared" si="5"/>
        <v>36181</v>
      </c>
      <c r="Z27" s="51">
        <f t="shared" si="6"/>
        <v>36256</v>
      </c>
      <c r="AA27" s="14">
        <f t="shared" si="7"/>
        <v>75</v>
      </c>
      <c r="AB27" s="53"/>
    </row>
    <row r="28" spans="1:28" ht="21" customHeight="1">
      <c r="A28" s="140" t="s">
        <v>226</v>
      </c>
      <c r="B28" s="75">
        <v>109</v>
      </c>
      <c r="C28" s="74">
        <v>91</v>
      </c>
      <c r="D28" s="32">
        <v>0</v>
      </c>
      <c r="E28" s="73">
        <v>53</v>
      </c>
      <c r="F28" s="32">
        <v>166</v>
      </c>
      <c r="G28" s="73">
        <v>160</v>
      </c>
      <c r="H28" s="72">
        <v>161</v>
      </c>
      <c r="I28" s="74">
        <v>70</v>
      </c>
      <c r="J28" s="75">
        <v>166</v>
      </c>
      <c r="K28" s="25" t="s">
        <v>94</v>
      </c>
      <c r="L28" s="79">
        <v>36871</v>
      </c>
      <c r="M28" s="80">
        <v>36981</v>
      </c>
      <c r="N28" s="47">
        <f t="shared" si="0"/>
        <v>110</v>
      </c>
      <c r="O28" s="79">
        <v>36526</v>
      </c>
      <c r="P28" s="84">
        <v>36628</v>
      </c>
      <c r="Q28" s="74">
        <f t="shared" si="1"/>
        <v>101</v>
      </c>
      <c r="R28" s="78" t="s">
        <v>86</v>
      </c>
      <c r="S28" s="39" t="s">
        <v>86</v>
      </c>
      <c r="T28" s="74" t="s">
        <v>86</v>
      </c>
      <c r="V28" s="50">
        <f t="shared" si="2"/>
        <v>36871</v>
      </c>
      <c r="W28" s="51">
        <f t="shared" si="3"/>
        <v>36981</v>
      </c>
      <c r="X28" s="54">
        <f t="shared" si="4"/>
        <v>110</v>
      </c>
      <c r="Y28" s="50">
        <f t="shared" si="5"/>
        <v>36526</v>
      </c>
      <c r="Z28" s="51">
        <f t="shared" si="6"/>
        <v>36628</v>
      </c>
      <c r="AA28" s="14">
        <f t="shared" si="7"/>
        <v>101</v>
      </c>
      <c r="AB28" s="53"/>
    </row>
    <row r="29" spans="1:28" ht="21" customHeight="1">
      <c r="A29" s="140" t="s">
        <v>227</v>
      </c>
      <c r="B29" s="75">
        <v>82</v>
      </c>
      <c r="C29" s="74">
        <v>37</v>
      </c>
      <c r="D29" s="32">
        <v>0</v>
      </c>
      <c r="E29" s="73">
        <v>74</v>
      </c>
      <c r="F29" s="32">
        <v>120</v>
      </c>
      <c r="G29" s="73">
        <v>114</v>
      </c>
      <c r="H29" s="72">
        <v>74</v>
      </c>
      <c r="I29" s="74">
        <v>0</v>
      </c>
      <c r="J29" s="72">
        <v>120</v>
      </c>
      <c r="K29" s="25" t="s">
        <v>95</v>
      </c>
      <c r="L29" s="79">
        <v>37235</v>
      </c>
      <c r="M29" s="80">
        <v>37312</v>
      </c>
      <c r="N29" s="47">
        <f t="shared" si="0"/>
        <v>75</v>
      </c>
      <c r="O29" s="79">
        <v>37241</v>
      </c>
      <c r="P29" s="80">
        <v>37334</v>
      </c>
      <c r="Q29" s="74">
        <f>AA29</f>
        <v>93</v>
      </c>
      <c r="R29" s="78" t="s">
        <v>96</v>
      </c>
      <c r="S29" s="39" t="s">
        <v>96</v>
      </c>
      <c r="T29" s="74" t="s">
        <v>96</v>
      </c>
      <c r="V29" s="50">
        <f t="shared" si="2"/>
        <v>37235</v>
      </c>
      <c r="W29" s="51">
        <f t="shared" si="3"/>
        <v>37312</v>
      </c>
      <c r="X29" s="54">
        <f t="shared" si="4"/>
        <v>75</v>
      </c>
      <c r="Y29" s="50">
        <f t="shared" si="5"/>
        <v>37241</v>
      </c>
      <c r="Z29" s="51">
        <f t="shared" si="6"/>
        <v>37334</v>
      </c>
      <c r="AA29" s="14">
        <f t="shared" si="7"/>
        <v>93</v>
      </c>
      <c r="AB29" s="53"/>
    </row>
    <row r="30" spans="1:28" ht="21" customHeight="1">
      <c r="A30" s="140" t="s">
        <v>228</v>
      </c>
      <c r="B30" s="75">
        <v>120</v>
      </c>
      <c r="C30" s="74">
        <v>94</v>
      </c>
      <c r="D30" s="32">
        <v>4</v>
      </c>
      <c r="E30" s="73">
        <v>70</v>
      </c>
      <c r="F30" s="32">
        <v>134</v>
      </c>
      <c r="G30" s="73">
        <v>140</v>
      </c>
      <c r="H30" s="72">
        <v>148</v>
      </c>
      <c r="I30" s="74">
        <v>43</v>
      </c>
      <c r="J30" s="72">
        <v>148</v>
      </c>
      <c r="K30" s="25" t="s">
        <v>99</v>
      </c>
      <c r="L30" s="79">
        <v>37569</v>
      </c>
      <c r="M30" s="80">
        <v>37719</v>
      </c>
      <c r="N30" s="47">
        <f t="shared" si="0"/>
        <v>149</v>
      </c>
      <c r="O30" s="79">
        <v>37599</v>
      </c>
      <c r="P30" s="80">
        <v>37719</v>
      </c>
      <c r="Q30" s="74">
        <f t="shared" si="1"/>
        <v>119</v>
      </c>
      <c r="R30" s="78" t="s">
        <v>86</v>
      </c>
      <c r="S30" s="39" t="s">
        <v>86</v>
      </c>
      <c r="T30" s="74" t="s">
        <v>86</v>
      </c>
      <c r="V30" s="50">
        <f t="shared" si="2"/>
        <v>37569</v>
      </c>
      <c r="W30" s="51">
        <f t="shared" si="3"/>
        <v>37719</v>
      </c>
      <c r="X30" s="54">
        <f t="shared" si="4"/>
        <v>149</v>
      </c>
      <c r="Y30" s="50">
        <f t="shared" si="5"/>
        <v>37599</v>
      </c>
      <c r="Z30" s="51">
        <f t="shared" si="6"/>
        <v>37719</v>
      </c>
      <c r="AA30" s="14">
        <f t="shared" si="7"/>
        <v>119</v>
      </c>
      <c r="AB30" s="53"/>
    </row>
    <row r="31" spans="1:28" ht="21" customHeight="1">
      <c r="A31" s="140" t="s">
        <v>229</v>
      </c>
      <c r="B31" s="75">
        <v>100</v>
      </c>
      <c r="C31" s="74">
        <v>66</v>
      </c>
      <c r="D31" s="32">
        <v>0</v>
      </c>
      <c r="E31" s="73">
        <v>70</v>
      </c>
      <c r="F31" s="32">
        <v>113</v>
      </c>
      <c r="G31" s="73">
        <v>111</v>
      </c>
      <c r="H31" s="72">
        <v>81</v>
      </c>
      <c r="I31" s="74">
        <v>0</v>
      </c>
      <c r="J31" s="72">
        <v>113</v>
      </c>
      <c r="K31" s="25" t="s">
        <v>58</v>
      </c>
      <c r="L31" s="79">
        <v>37969</v>
      </c>
      <c r="M31" s="80">
        <v>38071</v>
      </c>
      <c r="N31" s="47">
        <f>X31</f>
        <v>101</v>
      </c>
      <c r="O31" s="79">
        <v>37974</v>
      </c>
      <c r="P31" s="80">
        <v>38071</v>
      </c>
      <c r="Q31" s="74">
        <f>AA31</f>
        <v>96</v>
      </c>
      <c r="R31" s="78" t="s">
        <v>86</v>
      </c>
      <c r="S31" s="39" t="s">
        <v>86</v>
      </c>
      <c r="T31" s="74" t="s">
        <v>86</v>
      </c>
      <c r="V31" s="50">
        <f>L31</f>
        <v>37969</v>
      </c>
      <c r="W31" s="51">
        <f>M31</f>
        <v>38071</v>
      </c>
      <c r="X31" s="54">
        <f>DAYS360(V31,W31)</f>
        <v>101</v>
      </c>
      <c r="Y31" s="50">
        <f>O31</f>
        <v>37974</v>
      </c>
      <c r="Z31" s="51">
        <f>P31</f>
        <v>38071</v>
      </c>
      <c r="AA31" s="14">
        <f t="shared" si="7"/>
        <v>96</v>
      </c>
      <c r="AB31" s="53"/>
    </row>
    <row r="32" spans="1:28" ht="21" customHeight="1">
      <c r="A32" s="140" t="s">
        <v>191</v>
      </c>
      <c r="B32" s="75">
        <v>106</v>
      </c>
      <c r="C32" s="74">
        <v>66</v>
      </c>
      <c r="D32" s="32">
        <v>0</v>
      </c>
      <c r="E32" s="73">
        <v>42</v>
      </c>
      <c r="F32" s="32">
        <v>150</v>
      </c>
      <c r="G32" s="73">
        <v>184</v>
      </c>
      <c r="H32" s="72">
        <v>158</v>
      </c>
      <c r="I32" s="74">
        <v>65</v>
      </c>
      <c r="J32" s="72">
        <v>184</v>
      </c>
      <c r="K32" s="25" t="s">
        <v>238</v>
      </c>
      <c r="L32" s="79">
        <v>38344</v>
      </c>
      <c r="M32" s="80">
        <v>38451</v>
      </c>
      <c r="N32" s="47">
        <v>106</v>
      </c>
      <c r="O32" s="79">
        <v>38347</v>
      </c>
      <c r="P32" s="80">
        <v>38452</v>
      </c>
      <c r="Q32" s="74">
        <v>104</v>
      </c>
      <c r="R32" s="78" t="s">
        <v>239</v>
      </c>
      <c r="S32" s="39" t="s">
        <v>239</v>
      </c>
      <c r="T32" s="74" t="s">
        <v>239</v>
      </c>
      <c r="V32" s="50"/>
      <c r="W32" s="51"/>
      <c r="X32" s="54"/>
      <c r="Y32" s="50"/>
      <c r="Z32" s="51"/>
      <c r="AA32" s="14"/>
      <c r="AB32" s="53"/>
    </row>
    <row r="33" spans="1:28" ht="21" customHeight="1">
      <c r="A33" s="140" t="s">
        <v>240</v>
      </c>
      <c r="B33" s="75">
        <v>141</v>
      </c>
      <c r="C33" s="74">
        <v>102</v>
      </c>
      <c r="D33" s="32">
        <v>0</v>
      </c>
      <c r="E33" s="73">
        <v>203</v>
      </c>
      <c r="F33" s="32">
        <v>255</v>
      </c>
      <c r="G33" s="73">
        <v>256</v>
      </c>
      <c r="H33" s="72">
        <v>163</v>
      </c>
      <c r="I33" s="74">
        <v>84</v>
      </c>
      <c r="J33" s="72">
        <v>256</v>
      </c>
      <c r="K33" s="25" t="s">
        <v>241</v>
      </c>
      <c r="L33" s="79">
        <v>38687</v>
      </c>
      <c r="M33" s="80">
        <v>38836</v>
      </c>
      <c r="N33" s="47">
        <f>X33</f>
        <v>148</v>
      </c>
      <c r="O33" s="79">
        <v>38687</v>
      </c>
      <c r="P33" s="80">
        <v>38819</v>
      </c>
      <c r="Q33" s="74">
        <f>AA33</f>
        <v>131</v>
      </c>
      <c r="R33" s="78" t="s">
        <v>86</v>
      </c>
      <c r="S33" s="39" t="s">
        <v>86</v>
      </c>
      <c r="T33" s="74" t="s">
        <v>86</v>
      </c>
      <c r="V33" s="50">
        <f>L33</f>
        <v>38687</v>
      </c>
      <c r="W33" s="51">
        <f>M33</f>
        <v>38836</v>
      </c>
      <c r="X33" s="54">
        <f>DAYS360(V33,W33)</f>
        <v>148</v>
      </c>
      <c r="Y33" s="50">
        <f>O33</f>
        <v>38687</v>
      </c>
      <c r="Z33" s="51">
        <f>P33</f>
        <v>38819</v>
      </c>
      <c r="AA33" s="14">
        <f>DAYS360(Y33,Z33)</f>
        <v>131</v>
      </c>
      <c r="AB33" s="53"/>
    </row>
    <row r="34" spans="1:28" ht="21" customHeight="1" thickBot="1">
      <c r="A34" s="159" t="s">
        <v>245</v>
      </c>
      <c r="B34" s="85">
        <v>57</v>
      </c>
      <c r="C34" s="89">
        <v>0</v>
      </c>
      <c r="D34" s="85">
        <v>0</v>
      </c>
      <c r="E34" s="90">
        <v>39</v>
      </c>
      <c r="F34" s="90">
        <v>28</v>
      </c>
      <c r="G34" s="90">
        <v>17</v>
      </c>
      <c r="H34" s="90">
        <v>20</v>
      </c>
      <c r="I34" s="89">
        <v>0</v>
      </c>
      <c r="J34" s="85">
        <v>39</v>
      </c>
      <c r="K34" s="94" t="s">
        <v>246</v>
      </c>
      <c r="L34" s="155">
        <v>39069</v>
      </c>
      <c r="M34" s="157">
        <v>39161</v>
      </c>
      <c r="N34" s="46">
        <f>X34</f>
        <v>92</v>
      </c>
      <c r="O34" s="92" t="s">
        <v>247</v>
      </c>
      <c r="P34" s="93" t="s">
        <v>247</v>
      </c>
      <c r="Q34" s="89" t="s">
        <v>247</v>
      </c>
      <c r="R34" s="91"/>
      <c r="S34" s="91"/>
      <c r="T34" s="156" t="s">
        <v>247</v>
      </c>
      <c r="V34" s="154">
        <f>L34</f>
        <v>39069</v>
      </c>
      <c r="W34" s="154">
        <f>M34</f>
        <v>39161</v>
      </c>
      <c r="X34" s="54">
        <f>DAYS360(V34,W34)</f>
        <v>92</v>
      </c>
      <c r="Y34" s="154"/>
      <c r="Z34" s="154"/>
      <c r="AA34" s="14"/>
      <c r="AB34" s="53"/>
    </row>
    <row r="35" spans="3:28" ht="20.25" customHeight="1">
      <c r="C35" s="10"/>
      <c r="D35" s="10"/>
      <c r="E35" s="10"/>
      <c r="F35" s="10"/>
      <c r="G35" s="10"/>
      <c r="H35" s="10"/>
      <c r="I35" s="10"/>
      <c r="J35" s="182" t="s">
        <v>256</v>
      </c>
      <c r="K35" s="181" t="s">
        <v>261</v>
      </c>
      <c r="L35" s="10"/>
      <c r="M35" s="10"/>
      <c r="N35" s="10"/>
      <c r="O35" s="10"/>
      <c r="P35" s="10"/>
      <c r="Q35" s="10"/>
      <c r="R35" s="10"/>
      <c r="S35" s="10"/>
      <c r="V35" s="10"/>
      <c r="W35" s="10"/>
      <c r="AB35" s="53"/>
    </row>
    <row r="36" spans="11:20" ht="13.5">
      <c r="K36" s="180" t="s">
        <v>255</v>
      </c>
      <c r="O36" s="169"/>
      <c r="P36" s="169"/>
      <c r="Q36" s="169"/>
      <c r="R36" s="169"/>
      <c r="S36" s="169"/>
      <c r="T36" s="169"/>
    </row>
    <row r="37" spans="15:20" ht="13.5">
      <c r="O37" s="169"/>
      <c r="P37" s="169"/>
      <c r="Q37" s="169"/>
      <c r="R37" s="169"/>
      <c r="S37" s="169"/>
      <c r="T37" s="169"/>
    </row>
  </sheetData>
  <sheetProtection/>
  <mergeCells count="10">
    <mergeCell ref="V3:X3"/>
    <mergeCell ref="Y3:AA3"/>
    <mergeCell ref="L2:Q2"/>
    <mergeCell ref="V2:AA2"/>
    <mergeCell ref="B3:C3"/>
    <mergeCell ref="R3:S3"/>
    <mergeCell ref="D3:I3"/>
    <mergeCell ref="J3:K3"/>
    <mergeCell ref="O3:Q3"/>
    <mergeCell ref="L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9" r:id="rId1"/>
  <headerFooter alignWithMargins="0">
    <oddHeader>&amp;L自　然</oddHeader>
    <oddFooter>&amp;C&amp;13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I32"/>
  <sheetViews>
    <sheetView zoomScalePageLayoutView="0" workbookViewId="0" topLeftCell="A28">
      <selection activeCell="K16" sqref="K16"/>
    </sheetView>
  </sheetViews>
  <sheetFormatPr defaultColWidth="9.00390625" defaultRowHeight="13.5"/>
  <cols>
    <col min="1" max="1" width="8.75390625" style="0" customWidth="1"/>
    <col min="2" max="2" width="11.50390625" style="38" customWidth="1"/>
    <col min="3" max="8" width="9.125" style="0" bestFit="1" customWidth="1"/>
    <col min="9" max="9" width="12.50390625" style="0" customWidth="1"/>
  </cols>
  <sheetData>
    <row r="1" ht="17.25">
      <c r="A1" s="136" t="s">
        <v>248</v>
      </c>
    </row>
    <row r="2" spans="2:9" ht="14.25" customHeight="1" thickBot="1">
      <c r="B2" s="99"/>
      <c r="C2" s="10"/>
      <c r="D2" s="10"/>
      <c r="E2" s="10"/>
      <c r="F2" s="10"/>
      <c r="G2" s="10"/>
      <c r="H2" s="10"/>
      <c r="I2" s="178" t="s">
        <v>235</v>
      </c>
    </row>
    <row r="3" spans="1:9" ht="14.25" thickBot="1">
      <c r="A3" s="98" t="s">
        <v>106</v>
      </c>
      <c r="B3" s="70" t="s">
        <v>90</v>
      </c>
      <c r="C3" s="26" t="s">
        <v>76</v>
      </c>
      <c r="D3" s="27" t="s">
        <v>10</v>
      </c>
      <c r="E3" s="28" t="s">
        <v>12</v>
      </c>
      <c r="F3" s="27" t="s">
        <v>0</v>
      </c>
      <c r="G3" s="28" t="s">
        <v>1</v>
      </c>
      <c r="H3" s="27" t="s">
        <v>2</v>
      </c>
      <c r="I3" s="29" t="s">
        <v>13</v>
      </c>
    </row>
    <row r="4" spans="1:9" ht="15.75" customHeight="1">
      <c r="A4" s="96">
        <v>1984</v>
      </c>
      <c r="B4" s="137" t="s">
        <v>155</v>
      </c>
      <c r="C4" s="23">
        <v>43</v>
      </c>
      <c r="D4" s="14">
        <v>252</v>
      </c>
      <c r="E4" s="15">
        <v>421</v>
      </c>
      <c r="F4" s="14">
        <v>346</v>
      </c>
      <c r="G4" s="15">
        <v>193</v>
      </c>
      <c r="H4" s="30" t="s">
        <v>77</v>
      </c>
      <c r="I4" s="31">
        <f>SUM(C4:H4)</f>
        <v>1255</v>
      </c>
    </row>
    <row r="5" spans="1:9" ht="15.75" customHeight="1">
      <c r="A5" s="96">
        <v>1985</v>
      </c>
      <c r="B5" s="137" t="s">
        <v>156</v>
      </c>
      <c r="C5" s="23">
        <v>2</v>
      </c>
      <c r="D5" s="14">
        <v>326</v>
      </c>
      <c r="E5" s="15">
        <v>586</v>
      </c>
      <c r="F5" s="14">
        <v>102</v>
      </c>
      <c r="G5" s="15">
        <v>18</v>
      </c>
      <c r="H5" s="32">
        <v>2</v>
      </c>
      <c r="I5" s="31">
        <f aca="true" t="shared" si="0" ref="I5:I25">SUM(C5:H5)</f>
        <v>1036</v>
      </c>
    </row>
    <row r="6" spans="1:9" ht="15.75" customHeight="1">
      <c r="A6" s="96">
        <v>1986</v>
      </c>
      <c r="B6" s="137" t="s">
        <v>158</v>
      </c>
      <c r="C6" s="23">
        <v>3</v>
      </c>
      <c r="D6" s="14">
        <v>383</v>
      </c>
      <c r="E6" s="15">
        <v>139</v>
      </c>
      <c r="F6" s="14">
        <v>143</v>
      </c>
      <c r="G6" s="15">
        <v>48</v>
      </c>
      <c r="H6" s="32">
        <v>8</v>
      </c>
      <c r="I6" s="31">
        <f>SUM(C6:H6)</f>
        <v>724</v>
      </c>
    </row>
    <row r="7" spans="1:9" ht="15.75" customHeight="1">
      <c r="A7" s="96">
        <v>1987</v>
      </c>
      <c r="B7" s="137" t="s">
        <v>160</v>
      </c>
      <c r="C7" s="23">
        <v>5</v>
      </c>
      <c r="D7" s="14">
        <v>36</v>
      </c>
      <c r="E7" s="15">
        <v>184</v>
      </c>
      <c r="F7" s="14">
        <v>108</v>
      </c>
      <c r="G7" s="15">
        <v>40</v>
      </c>
      <c r="H7" s="30" t="s">
        <v>77</v>
      </c>
      <c r="I7" s="31">
        <f>SUM(C7:H7)</f>
        <v>373</v>
      </c>
    </row>
    <row r="8" spans="1:9" ht="15.75" customHeight="1">
      <c r="A8" s="96">
        <v>1988</v>
      </c>
      <c r="B8" s="137" t="s">
        <v>162</v>
      </c>
      <c r="C8" s="23">
        <v>2</v>
      </c>
      <c r="D8" s="14">
        <v>50</v>
      </c>
      <c r="E8" s="15">
        <v>96</v>
      </c>
      <c r="F8" s="14">
        <v>171</v>
      </c>
      <c r="G8" s="15">
        <v>25</v>
      </c>
      <c r="H8" s="32">
        <v>6</v>
      </c>
      <c r="I8" s="31">
        <f t="shared" si="0"/>
        <v>350</v>
      </c>
    </row>
    <row r="9" spans="1:9" ht="15.75" customHeight="1">
      <c r="A9" s="96">
        <v>1989</v>
      </c>
      <c r="B9" s="137" t="s">
        <v>105</v>
      </c>
      <c r="C9" s="23">
        <v>1</v>
      </c>
      <c r="D9" s="14">
        <v>95</v>
      </c>
      <c r="E9" s="15">
        <v>47</v>
      </c>
      <c r="F9" s="14">
        <v>60</v>
      </c>
      <c r="G9" s="15">
        <v>16</v>
      </c>
      <c r="H9" s="30" t="s">
        <v>79</v>
      </c>
      <c r="I9" s="31">
        <f t="shared" si="0"/>
        <v>219</v>
      </c>
    </row>
    <row r="10" spans="1:9" ht="15.75" customHeight="1">
      <c r="A10" s="96">
        <v>1990</v>
      </c>
      <c r="B10" s="137" t="s">
        <v>253</v>
      </c>
      <c r="C10" s="23">
        <v>0</v>
      </c>
      <c r="D10" s="14">
        <v>31</v>
      </c>
      <c r="E10" s="15">
        <v>216</v>
      </c>
      <c r="F10" s="14">
        <v>3</v>
      </c>
      <c r="G10" s="15">
        <v>30</v>
      </c>
      <c r="H10" s="30" t="s">
        <v>54</v>
      </c>
      <c r="I10" s="31">
        <v>280</v>
      </c>
    </row>
    <row r="11" spans="1:9" ht="15.75" customHeight="1">
      <c r="A11" s="96">
        <v>1991</v>
      </c>
      <c r="B11" s="137" t="s">
        <v>165</v>
      </c>
      <c r="C11" s="23">
        <v>1</v>
      </c>
      <c r="D11" s="14">
        <v>102</v>
      </c>
      <c r="E11" s="15">
        <v>145</v>
      </c>
      <c r="F11" s="14">
        <v>122</v>
      </c>
      <c r="G11" s="15">
        <v>33</v>
      </c>
      <c r="H11" s="30" t="s">
        <v>80</v>
      </c>
      <c r="I11" s="31">
        <f t="shared" si="0"/>
        <v>403</v>
      </c>
    </row>
    <row r="12" spans="1:9" ht="15.75" customHeight="1">
      <c r="A12" s="96">
        <v>1992</v>
      </c>
      <c r="B12" s="137" t="s">
        <v>167</v>
      </c>
      <c r="C12" s="34">
        <v>-28</v>
      </c>
      <c r="D12" s="35">
        <v>-135</v>
      </c>
      <c r="E12" s="15">
        <v>81</v>
      </c>
      <c r="F12" s="14">
        <v>151</v>
      </c>
      <c r="G12" s="15">
        <v>92</v>
      </c>
      <c r="H12" s="30" t="s">
        <v>81</v>
      </c>
      <c r="I12" s="31">
        <v>487</v>
      </c>
    </row>
    <row r="13" spans="1:9" ht="15.75" customHeight="1">
      <c r="A13" s="96">
        <v>1993</v>
      </c>
      <c r="B13" s="137" t="s">
        <v>169</v>
      </c>
      <c r="C13" s="23">
        <v>6</v>
      </c>
      <c r="D13" s="14">
        <v>62</v>
      </c>
      <c r="E13" s="15">
        <v>130</v>
      </c>
      <c r="F13" s="14">
        <v>157</v>
      </c>
      <c r="G13" s="15">
        <v>21</v>
      </c>
      <c r="H13" s="30" t="s">
        <v>81</v>
      </c>
      <c r="I13" s="31">
        <f t="shared" si="0"/>
        <v>376</v>
      </c>
    </row>
    <row r="14" spans="1:9" ht="15.75" customHeight="1">
      <c r="A14" s="96">
        <v>1994</v>
      </c>
      <c r="B14" s="137" t="s">
        <v>171</v>
      </c>
      <c r="C14" s="23">
        <v>0</v>
      </c>
      <c r="D14" s="14">
        <v>96</v>
      </c>
      <c r="E14" s="15">
        <v>301</v>
      </c>
      <c r="F14" s="14">
        <v>100</v>
      </c>
      <c r="G14" s="15">
        <v>39</v>
      </c>
      <c r="H14" s="32">
        <v>0</v>
      </c>
      <c r="I14" s="31">
        <f t="shared" si="0"/>
        <v>536</v>
      </c>
    </row>
    <row r="15" spans="1:9" ht="15.75" customHeight="1">
      <c r="A15" s="96">
        <v>1995</v>
      </c>
      <c r="B15" s="137" t="s">
        <v>173</v>
      </c>
      <c r="C15" s="23">
        <v>0</v>
      </c>
      <c r="D15" s="14">
        <v>130</v>
      </c>
      <c r="E15" s="15">
        <v>282</v>
      </c>
      <c r="F15" s="14">
        <v>258</v>
      </c>
      <c r="G15" s="15">
        <v>155</v>
      </c>
      <c r="H15" s="32">
        <v>45</v>
      </c>
      <c r="I15" s="31">
        <f t="shared" si="0"/>
        <v>870</v>
      </c>
    </row>
    <row r="16" spans="1:9" ht="15.75" customHeight="1">
      <c r="A16" s="96">
        <v>1996</v>
      </c>
      <c r="B16" s="137" t="s">
        <v>175</v>
      </c>
      <c r="C16" s="23">
        <v>0</v>
      </c>
      <c r="D16" s="14">
        <v>25</v>
      </c>
      <c r="E16" s="15">
        <v>194</v>
      </c>
      <c r="F16" s="14">
        <v>134</v>
      </c>
      <c r="G16" s="15">
        <v>15</v>
      </c>
      <c r="H16" s="32">
        <v>0</v>
      </c>
      <c r="I16" s="31">
        <f t="shared" si="0"/>
        <v>368</v>
      </c>
    </row>
    <row r="17" spans="1:9" ht="15.75" customHeight="1">
      <c r="A17" s="96">
        <v>1997</v>
      </c>
      <c r="B17" s="137" t="s">
        <v>177</v>
      </c>
      <c r="C17" s="23">
        <v>0</v>
      </c>
      <c r="D17" s="14">
        <v>50</v>
      </c>
      <c r="E17" s="15">
        <v>201</v>
      </c>
      <c r="F17" s="14">
        <v>56</v>
      </c>
      <c r="G17" s="15">
        <v>22</v>
      </c>
      <c r="H17" s="32">
        <v>0</v>
      </c>
      <c r="I17" s="31">
        <f t="shared" si="0"/>
        <v>329</v>
      </c>
    </row>
    <row r="18" spans="1:9" ht="15.75" customHeight="1">
      <c r="A18" s="96">
        <v>1998</v>
      </c>
      <c r="B18" s="137" t="s">
        <v>179</v>
      </c>
      <c r="C18" s="23">
        <v>0</v>
      </c>
      <c r="D18" s="14">
        <v>59</v>
      </c>
      <c r="E18" s="15">
        <v>205</v>
      </c>
      <c r="F18" s="14">
        <v>144</v>
      </c>
      <c r="G18" s="15">
        <v>20</v>
      </c>
      <c r="H18" s="32">
        <v>0</v>
      </c>
      <c r="I18" s="31">
        <f t="shared" si="0"/>
        <v>428</v>
      </c>
    </row>
    <row r="19" spans="1:9" ht="15.75" customHeight="1">
      <c r="A19" s="96">
        <v>1999</v>
      </c>
      <c r="B19" s="137" t="s">
        <v>181</v>
      </c>
      <c r="C19" s="23">
        <v>0</v>
      </c>
      <c r="D19" s="14">
        <v>26</v>
      </c>
      <c r="E19" s="15">
        <v>85</v>
      </c>
      <c r="F19" s="14">
        <v>190</v>
      </c>
      <c r="G19" s="15">
        <v>66</v>
      </c>
      <c r="H19" s="32">
        <v>0</v>
      </c>
      <c r="I19" s="31">
        <f t="shared" si="0"/>
        <v>367</v>
      </c>
    </row>
    <row r="20" spans="1:9" ht="15.75" customHeight="1">
      <c r="A20" s="96">
        <v>2000</v>
      </c>
      <c r="B20" s="137" t="s">
        <v>183</v>
      </c>
      <c r="C20" s="23">
        <v>0</v>
      </c>
      <c r="D20" s="14">
        <v>137</v>
      </c>
      <c r="E20" s="15">
        <v>429</v>
      </c>
      <c r="F20" s="14">
        <v>279</v>
      </c>
      <c r="G20" s="15">
        <v>215</v>
      </c>
      <c r="H20" s="32">
        <v>0</v>
      </c>
      <c r="I20" s="31">
        <f t="shared" si="0"/>
        <v>1060</v>
      </c>
    </row>
    <row r="21" spans="1:9" ht="15.75" customHeight="1">
      <c r="A21" s="96">
        <v>2001</v>
      </c>
      <c r="B21" s="137" t="s">
        <v>185</v>
      </c>
      <c r="C21" s="23">
        <v>0</v>
      </c>
      <c r="D21" s="14">
        <v>228</v>
      </c>
      <c r="E21" s="15">
        <v>280</v>
      </c>
      <c r="F21" s="14">
        <v>178</v>
      </c>
      <c r="G21" s="15">
        <v>48</v>
      </c>
      <c r="H21" s="32">
        <v>0</v>
      </c>
      <c r="I21" s="31">
        <f t="shared" si="0"/>
        <v>734</v>
      </c>
    </row>
    <row r="22" spans="1:9" ht="15.75" customHeight="1">
      <c r="A22" s="96">
        <v>2002</v>
      </c>
      <c r="B22" s="137" t="s">
        <v>187</v>
      </c>
      <c r="C22" s="20">
        <v>4</v>
      </c>
      <c r="D22" s="15">
        <v>229</v>
      </c>
      <c r="E22" s="15">
        <v>340</v>
      </c>
      <c r="F22" s="15">
        <v>183</v>
      </c>
      <c r="G22" s="15">
        <v>188</v>
      </c>
      <c r="H22" s="47">
        <v>26</v>
      </c>
      <c r="I22" s="31">
        <f t="shared" si="0"/>
        <v>970</v>
      </c>
    </row>
    <row r="23" spans="1:9" ht="15.75" customHeight="1">
      <c r="A23" s="96">
        <v>2003</v>
      </c>
      <c r="B23" s="137" t="s">
        <v>189</v>
      </c>
      <c r="C23" s="20">
        <v>0</v>
      </c>
      <c r="D23" s="15">
        <v>115</v>
      </c>
      <c r="E23" s="15">
        <v>271</v>
      </c>
      <c r="F23" s="15">
        <v>240</v>
      </c>
      <c r="G23" s="49">
        <v>107</v>
      </c>
      <c r="H23" s="47">
        <v>0</v>
      </c>
      <c r="I23" s="31">
        <f t="shared" si="0"/>
        <v>733</v>
      </c>
    </row>
    <row r="24" spans="1:9" ht="15.75" customHeight="1">
      <c r="A24" s="96">
        <v>2004</v>
      </c>
      <c r="B24" s="137" t="s">
        <v>191</v>
      </c>
      <c r="C24" s="20">
        <v>0</v>
      </c>
      <c r="D24" s="15">
        <v>96</v>
      </c>
      <c r="E24" s="15">
        <v>450</v>
      </c>
      <c r="F24" s="15">
        <v>296</v>
      </c>
      <c r="G24" s="49">
        <v>68</v>
      </c>
      <c r="H24" s="47">
        <v>37</v>
      </c>
      <c r="I24" s="31">
        <f>SUM(C24:H24)</f>
        <v>947</v>
      </c>
    </row>
    <row r="25" spans="1:9" ht="15.75" customHeight="1">
      <c r="A25" s="96">
        <v>2005</v>
      </c>
      <c r="B25" s="137" t="s">
        <v>242</v>
      </c>
      <c r="C25" s="20">
        <v>1</v>
      </c>
      <c r="D25" s="15">
        <v>513</v>
      </c>
      <c r="E25" s="15">
        <v>411</v>
      </c>
      <c r="F25" s="15">
        <v>253</v>
      </c>
      <c r="G25" s="49">
        <v>212</v>
      </c>
      <c r="H25" s="47">
        <v>97</v>
      </c>
      <c r="I25" s="31">
        <f t="shared" si="0"/>
        <v>1487</v>
      </c>
    </row>
    <row r="26" spans="1:9" ht="15.75" customHeight="1" thickBot="1">
      <c r="A26" s="57">
        <v>2006</v>
      </c>
      <c r="B26" s="151" t="s">
        <v>243</v>
      </c>
      <c r="C26" s="158">
        <v>0</v>
      </c>
      <c r="D26" s="19">
        <v>80</v>
      </c>
      <c r="E26" s="19">
        <v>182</v>
      </c>
      <c r="F26" s="19">
        <v>68</v>
      </c>
      <c r="G26" s="19">
        <v>68</v>
      </c>
      <c r="H26" s="46">
        <v>0</v>
      </c>
      <c r="I26" s="31">
        <f>SUM(C26:H26)</f>
        <v>398</v>
      </c>
    </row>
    <row r="27" spans="1:9" ht="15.75" customHeight="1">
      <c r="A27" s="40" t="s">
        <v>262</v>
      </c>
      <c r="C27" s="161"/>
      <c r="D27" s="161"/>
      <c r="E27" s="163"/>
      <c r="F27" s="163"/>
      <c r="G27" s="163"/>
      <c r="H27" s="163"/>
      <c r="I27" s="160"/>
    </row>
    <row r="28" spans="1:9" ht="21" customHeight="1">
      <c r="A28" s="161" t="s">
        <v>263</v>
      </c>
      <c r="B28" s="162"/>
      <c r="C28" s="161"/>
      <c r="D28" s="164"/>
      <c r="E28" s="164"/>
      <c r="F28" s="164"/>
      <c r="G28" s="164"/>
      <c r="H28" s="164"/>
      <c r="I28" s="148"/>
    </row>
    <row r="29" spans="5:9" ht="13.5">
      <c r="E29" s="204"/>
      <c r="F29" s="204"/>
      <c r="G29" s="204"/>
      <c r="H29" s="204"/>
      <c r="I29" s="204"/>
    </row>
    <row r="32" spans="2:8" ht="13.5">
      <c r="B32" s="203"/>
      <c r="C32" s="203"/>
      <c r="D32" s="203"/>
      <c r="E32" s="203"/>
      <c r="F32" s="203"/>
      <c r="G32" s="203"/>
      <c r="H32" s="203"/>
    </row>
  </sheetData>
  <sheetProtection/>
  <mergeCells count="2">
    <mergeCell ref="B32:H32"/>
    <mergeCell ref="E29:I2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&amp;R自　然</oddHeader>
    <oddFooter>&amp;C3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R39"/>
  <sheetViews>
    <sheetView tabSelected="1" zoomScalePageLayoutView="0" workbookViewId="0" topLeftCell="A1">
      <selection activeCell="U41" sqref="U41"/>
    </sheetView>
  </sheetViews>
  <sheetFormatPr defaultColWidth="9.00390625" defaultRowHeight="13.5" outlineLevelRow="1"/>
  <cols>
    <col min="1" max="1" width="6.50390625" style="0" customWidth="1"/>
    <col min="2" max="2" width="8.25390625" style="0" customWidth="1"/>
    <col min="3" max="14" width="4.625" style="0" customWidth="1"/>
    <col min="15" max="15" width="6.00390625" style="0" bestFit="1" customWidth="1"/>
    <col min="16" max="16" width="5.375" style="0" customWidth="1"/>
    <col min="17" max="17" width="5.25390625" style="0" customWidth="1"/>
    <col min="18" max="18" width="5.125" style="0" customWidth="1"/>
  </cols>
  <sheetData>
    <row r="1" spans="1:18" ht="17.25">
      <c r="A1" s="12" t="s">
        <v>249</v>
      </c>
      <c r="Q1" s="214" t="s">
        <v>236</v>
      </c>
      <c r="R1" s="214"/>
    </row>
    <row r="2" spans="17:18" ht="8.25" customHeight="1" thickBot="1">
      <c r="Q2" s="215"/>
      <c r="R2" s="215"/>
    </row>
    <row r="3" spans="1:18" ht="15" customHeight="1">
      <c r="A3" s="189" t="s">
        <v>106</v>
      </c>
      <c r="B3" s="58" t="s">
        <v>82</v>
      </c>
      <c r="C3" s="210" t="s">
        <v>230</v>
      </c>
      <c r="D3" s="212" t="s">
        <v>0</v>
      </c>
      <c r="E3" s="212" t="s">
        <v>1</v>
      </c>
      <c r="F3" s="212" t="s">
        <v>2</v>
      </c>
      <c r="G3" s="212" t="s">
        <v>3</v>
      </c>
      <c r="H3" s="212" t="s">
        <v>4</v>
      </c>
      <c r="I3" s="212" t="s">
        <v>5</v>
      </c>
      <c r="J3" s="212" t="s">
        <v>6</v>
      </c>
      <c r="K3" s="212" t="s">
        <v>7</v>
      </c>
      <c r="L3" s="212" t="s">
        <v>8</v>
      </c>
      <c r="M3" s="212" t="s">
        <v>9</v>
      </c>
      <c r="N3" s="218" t="s">
        <v>10</v>
      </c>
      <c r="O3" s="206" t="s">
        <v>268</v>
      </c>
      <c r="P3" s="208" t="s">
        <v>254</v>
      </c>
      <c r="Q3" s="216" t="s">
        <v>237</v>
      </c>
      <c r="R3" s="217"/>
    </row>
    <row r="4" spans="1:18" ht="15" customHeight="1" thickBot="1">
      <c r="A4" s="190"/>
      <c r="B4" s="100" t="s">
        <v>84</v>
      </c>
      <c r="C4" s="211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9"/>
      <c r="O4" s="207"/>
      <c r="P4" s="209"/>
      <c r="Q4" s="170" t="s">
        <v>266</v>
      </c>
      <c r="R4" s="185" t="s">
        <v>267</v>
      </c>
    </row>
    <row r="5" spans="1:18" ht="18.75" customHeight="1" hidden="1" outlineLevel="1" thickTop="1">
      <c r="A5" s="56">
        <v>1944</v>
      </c>
      <c r="B5" s="142" t="s">
        <v>193</v>
      </c>
      <c r="C5" s="32">
        <v>408</v>
      </c>
      <c r="D5" s="73">
        <v>249</v>
      </c>
      <c r="E5" s="32">
        <v>140</v>
      </c>
      <c r="F5" s="73">
        <v>54</v>
      </c>
      <c r="G5" s="32">
        <v>75</v>
      </c>
      <c r="H5" s="73">
        <v>126</v>
      </c>
      <c r="I5" s="32">
        <v>170</v>
      </c>
      <c r="J5" s="73">
        <v>83</v>
      </c>
      <c r="K5" s="32">
        <v>147</v>
      </c>
      <c r="L5" s="73">
        <v>339</v>
      </c>
      <c r="M5" s="32">
        <v>200</v>
      </c>
      <c r="N5" s="47">
        <v>234</v>
      </c>
      <c r="O5" s="123">
        <f aca="true" t="shared" si="0" ref="O5:O11">SUM(C5:N5)</f>
        <v>2225</v>
      </c>
      <c r="P5" s="71">
        <f aca="true" t="shared" si="1" ref="P5:P10">O5/12</f>
        <v>185.41666666666666</v>
      </c>
      <c r="Q5" s="125">
        <v>85</v>
      </c>
      <c r="R5" s="126" t="s">
        <v>149</v>
      </c>
    </row>
    <row r="6" spans="1:18" ht="18.75" customHeight="1" hidden="1" outlineLevel="1">
      <c r="A6" s="56">
        <v>1975</v>
      </c>
      <c r="B6" s="142" t="s">
        <v>206</v>
      </c>
      <c r="C6" s="32">
        <v>236</v>
      </c>
      <c r="D6" s="73">
        <v>235</v>
      </c>
      <c r="E6" s="32">
        <v>81</v>
      </c>
      <c r="F6" s="73">
        <v>23</v>
      </c>
      <c r="G6" s="32">
        <v>41</v>
      </c>
      <c r="H6" s="73">
        <v>114</v>
      </c>
      <c r="I6" s="32">
        <v>185</v>
      </c>
      <c r="J6" s="73">
        <v>78</v>
      </c>
      <c r="K6" s="32">
        <v>80</v>
      </c>
      <c r="L6" s="73">
        <v>99</v>
      </c>
      <c r="M6" s="32">
        <v>136</v>
      </c>
      <c r="N6" s="47">
        <v>116</v>
      </c>
      <c r="O6" s="123">
        <f t="shared" si="0"/>
        <v>1424</v>
      </c>
      <c r="P6" s="71">
        <f t="shared" si="1"/>
        <v>118.66666666666667</v>
      </c>
      <c r="Q6" s="125">
        <v>68</v>
      </c>
      <c r="R6" s="126" t="s">
        <v>148</v>
      </c>
    </row>
    <row r="7" spans="1:18" ht="18.75" customHeight="1" hidden="1" outlineLevel="1">
      <c r="A7" s="56">
        <v>1980</v>
      </c>
      <c r="B7" s="142" t="s">
        <v>207</v>
      </c>
      <c r="C7" s="32">
        <v>258</v>
      </c>
      <c r="D7" s="73">
        <v>195</v>
      </c>
      <c r="E7" s="32">
        <v>128</v>
      </c>
      <c r="F7" s="73">
        <v>57</v>
      </c>
      <c r="G7" s="32">
        <v>83</v>
      </c>
      <c r="H7" s="73">
        <v>38</v>
      </c>
      <c r="I7" s="32">
        <v>192</v>
      </c>
      <c r="J7" s="73">
        <v>146</v>
      </c>
      <c r="K7" s="32">
        <v>114</v>
      </c>
      <c r="L7" s="73">
        <v>119</v>
      </c>
      <c r="M7" s="32">
        <v>74</v>
      </c>
      <c r="N7" s="47">
        <v>181</v>
      </c>
      <c r="O7" s="123">
        <f t="shared" si="0"/>
        <v>1585</v>
      </c>
      <c r="P7" s="71">
        <f t="shared" si="1"/>
        <v>132.08333333333334</v>
      </c>
      <c r="Q7" s="125">
        <v>53</v>
      </c>
      <c r="R7" s="126" t="s">
        <v>147</v>
      </c>
    </row>
    <row r="8" spans="1:18" ht="18.75" customHeight="1" hidden="1" outlineLevel="1">
      <c r="A8" s="56">
        <v>1981</v>
      </c>
      <c r="B8" s="142" t="s">
        <v>208</v>
      </c>
      <c r="C8" s="32">
        <v>358</v>
      </c>
      <c r="D8" s="73">
        <v>162</v>
      </c>
      <c r="E8" s="32">
        <v>103</v>
      </c>
      <c r="F8" s="73">
        <v>73</v>
      </c>
      <c r="G8" s="32">
        <v>118</v>
      </c>
      <c r="H8" s="73">
        <v>180</v>
      </c>
      <c r="I8" s="32">
        <v>152</v>
      </c>
      <c r="J8" s="73">
        <v>200</v>
      </c>
      <c r="K8" s="32">
        <v>63</v>
      </c>
      <c r="L8" s="73">
        <v>105</v>
      </c>
      <c r="M8" s="32">
        <v>105</v>
      </c>
      <c r="N8" s="47">
        <v>126</v>
      </c>
      <c r="O8" s="123">
        <f t="shared" si="0"/>
        <v>1745</v>
      </c>
      <c r="P8" s="71">
        <f t="shared" si="1"/>
        <v>145.41666666666666</v>
      </c>
      <c r="Q8" s="125">
        <v>79</v>
      </c>
      <c r="R8" s="126" t="s">
        <v>146</v>
      </c>
    </row>
    <row r="9" spans="1:18" ht="18.75" customHeight="1" hidden="1" outlineLevel="1">
      <c r="A9" s="56">
        <v>1982</v>
      </c>
      <c r="B9" s="142" t="s">
        <v>209</v>
      </c>
      <c r="C9" s="32">
        <v>155</v>
      </c>
      <c r="D9" s="73">
        <v>118</v>
      </c>
      <c r="E9" s="32">
        <v>90</v>
      </c>
      <c r="F9" s="73">
        <v>96</v>
      </c>
      <c r="G9" s="32">
        <v>58</v>
      </c>
      <c r="H9" s="73">
        <v>68</v>
      </c>
      <c r="I9" s="32">
        <v>91</v>
      </c>
      <c r="J9" s="73">
        <v>173</v>
      </c>
      <c r="K9" s="32">
        <v>228</v>
      </c>
      <c r="L9" s="73">
        <v>43</v>
      </c>
      <c r="M9" s="32">
        <v>120</v>
      </c>
      <c r="N9" s="47">
        <v>129</v>
      </c>
      <c r="O9" s="123">
        <f t="shared" si="0"/>
        <v>1369</v>
      </c>
      <c r="P9" s="71">
        <f t="shared" si="1"/>
        <v>114.08333333333333</v>
      </c>
      <c r="Q9" s="125">
        <v>109</v>
      </c>
      <c r="R9" s="126" t="s">
        <v>145</v>
      </c>
    </row>
    <row r="10" spans="1:18" ht="18.75" customHeight="1" hidden="1" outlineLevel="1">
      <c r="A10" s="56">
        <v>1983</v>
      </c>
      <c r="B10" s="142" t="s">
        <v>210</v>
      </c>
      <c r="C10" s="32">
        <v>212</v>
      </c>
      <c r="D10" s="73">
        <v>126</v>
      </c>
      <c r="E10" s="32">
        <v>132</v>
      </c>
      <c r="F10" s="73">
        <v>85</v>
      </c>
      <c r="G10" s="32">
        <v>94</v>
      </c>
      <c r="H10" s="73">
        <v>81</v>
      </c>
      <c r="I10" s="32">
        <v>255</v>
      </c>
      <c r="J10" s="73">
        <v>275</v>
      </c>
      <c r="K10" s="32">
        <v>253</v>
      </c>
      <c r="L10" s="73">
        <v>96</v>
      </c>
      <c r="M10" s="32">
        <v>128</v>
      </c>
      <c r="N10" s="47">
        <v>245</v>
      </c>
      <c r="O10" s="123">
        <f t="shared" si="0"/>
        <v>1982</v>
      </c>
      <c r="P10" s="71">
        <f t="shared" si="1"/>
        <v>165.16666666666666</v>
      </c>
      <c r="Q10" s="125">
        <v>118</v>
      </c>
      <c r="R10" s="126" t="s">
        <v>145</v>
      </c>
    </row>
    <row r="11" spans="1:18" ht="18.75" customHeight="1" hidden="1" outlineLevel="1">
      <c r="A11" s="56">
        <v>1984</v>
      </c>
      <c r="B11" s="142" t="s">
        <v>211</v>
      </c>
      <c r="C11" s="32">
        <v>337</v>
      </c>
      <c r="D11" s="73">
        <v>304</v>
      </c>
      <c r="E11" s="32">
        <v>144</v>
      </c>
      <c r="F11" s="73">
        <v>23</v>
      </c>
      <c r="G11" s="32">
        <v>66</v>
      </c>
      <c r="H11" s="73">
        <v>111</v>
      </c>
      <c r="I11" s="32">
        <v>243</v>
      </c>
      <c r="J11" s="73">
        <v>30</v>
      </c>
      <c r="K11" s="32">
        <v>74</v>
      </c>
      <c r="L11" s="73">
        <v>80</v>
      </c>
      <c r="M11" s="32">
        <v>99</v>
      </c>
      <c r="N11" s="47">
        <v>317</v>
      </c>
      <c r="O11" s="16">
        <f t="shared" si="0"/>
        <v>1828</v>
      </c>
      <c r="P11" s="22">
        <f aca="true" t="shared" si="2" ref="P11:P16">O11/12</f>
        <v>152.33333333333334</v>
      </c>
      <c r="Q11" s="22">
        <v>51</v>
      </c>
      <c r="R11" s="124" t="s">
        <v>37</v>
      </c>
    </row>
    <row r="12" spans="1:18" ht="18.75" customHeight="1" hidden="1" outlineLevel="1">
      <c r="A12" s="56">
        <v>1985</v>
      </c>
      <c r="B12" s="142">
        <v>60</v>
      </c>
      <c r="C12" s="32">
        <v>339</v>
      </c>
      <c r="D12" s="73">
        <v>141</v>
      </c>
      <c r="E12" s="32">
        <v>113</v>
      </c>
      <c r="F12" s="73">
        <v>67</v>
      </c>
      <c r="G12" s="32">
        <v>76</v>
      </c>
      <c r="H12" s="73">
        <v>212</v>
      </c>
      <c r="I12" s="32">
        <v>331</v>
      </c>
      <c r="J12" s="73">
        <v>36</v>
      </c>
      <c r="K12" s="32">
        <v>176</v>
      </c>
      <c r="L12" s="73">
        <v>107</v>
      </c>
      <c r="M12" s="32">
        <v>176</v>
      </c>
      <c r="N12" s="47">
        <v>189</v>
      </c>
      <c r="O12" s="16">
        <f aca="true" t="shared" si="3" ref="O12:O24">SUM(C12:N12)</f>
        <v>1963</v>
      </c>
      <c r="P12" s="22">
        <f t="shared" si="2"/>
        <v>163.58333333333334</v>
      </c>
      <c r="Q12" s="22">
        <v>99</v>
      </c>
      <c r="R12" s="124" t="s">
        <v>38</v>
      </c>
    </row>
    <row r="13" spans="1:18" ht="18.75" customHeight="1" hidden="1" outlineLevel="1">
      <c r="A13" s="56">
        <v>1986</v>
      </c>
      <c r="B13" s="142">
        <v>61</v>
      </c>
      <c r="C13" s="32">
        <v>134</v>
      </c>
      <c r="D13" s="73">
        <v>136</v>
      </c>
      <c r="E13" s="32">
        <v>98</v>
      </c>
      <c r="F13" s="73">
        <v>63</v>
      </c>
      <c r="G13" s="32">
        <v>60</v>
      </c>
      <c r="H13" s="73">
        <v>97</v>
      </c>
      <c r="I13" s="32">
        <v>97</v>
      </c>
      <c r="J13" s="73">
        <v>61</v>
      </c>
      <c r="K13" s="32">
        <v>217</v>
      </c>
      <c r="L13" s="73">
        <v>105</v>
      </c>
      <c r="M13" s="32">
        <v>73</v>
      </c>
      <c r="N13" s="47">
        <v>180</v>
      </c>
      <c r="O13" s="16">
        <f t="shared" si="3"/>
        <v>1321</v>
      </c>
      <c r="P13" s="22">
        <f t="shared" si="2"/>
        <v>110.08333333333333</v>
      </c>
      <c r="Q13" s="22">
        <v>162</v>
      </c>
      <c r="R13" s="124" t="s">
        <v>38</v>
      </c>
    </row>
    <row r="14" spans="1:18" ht="18.75" customHeight="1" collapsed="1" thickTop="1">
      <c r="A14" s="56">
        <v>1987</v>
      </c>
      <c r="B14" s="142">
        <v>62</v>
      </c>
      <c r="C14" s="32">
        <v>209</v>
      </c>
      <c r="D14" s="73">
        <v>60</v>
      </c>
      <c r="E14" s="32">
        <v>63</v>
      </c>
      <c r="F14" s="73">
        <v>11</v>
      </c>
      <c r="G14" s="32">
        <v>116</v>
      </c>
      <c r="H14" s="73">
        <v>68</v>
      </c>
      <c r="I14" s="32">
        <v>83</v>
      </c>
      <c r="J14" s="73">
        <v>79</v>
      </c>
      <c r="K14" s="32">
        <v>105</v>
      </c>
      <c r="L14" s="73">
        <v>20</v>
      </c>
      <c r="M14" s="32">
        <v>93</v>
      </c>
      <c r="N14" s="47">
        <v>104</v>
      </c>
      <c r="O14" s="16">
        <f t="shared" si="3"/>
        <v>1011</v>
      </c>
      <c r="P14" s="22">
        <f t="shared" si="2"/>
        <v>84.25</v>
      </c>
      <c r="Q14" s="22">
        <v>62</v>
      </c>
      <c r="R14" s="124" t="s">
        <v>39</v>
      </c>
    </row>
    <row r="15" spans="1:18" ht="18.75" customHeight="1">
      <c r="A15" s="56">
        <v>1988</v>
      </c>
      <c r="B15" s="142">
        <v>63</v>
      </c>
      <c r="C15" s="32">
        <v>165</v>
      </c>
      <c r="D15" s="73">
        <v>221</v>
      </c>
      <c r="E15" s="32">
        <v>92</v>
      </c>
      <c r="F15" s="73">
        <v>48</v>
      </c>
      <c r="G15" s="32">
        <v>99</v>
      </c>
      <c r="H15" s="73">
        <v>174</v>
      </c>
      <c r="I15" s="32">
        <v>151</v>
      </c>
      <c r="J15" s="73">
        <v>79</v>
      </c>
      <c r="K15" s="32">
        <v>190</v>
      </c>
      <c r="L15" s="73">
        <v>140</v>
      </c>
      <c r="M15" s="32">
        <v>143</v>
      </c>
      <c r="N15" s="47">
        <v>143</v>
      </c>
      <c r="O15" s="16">
        <f t="shared" si="3"/>
        <v>1645</v>
      </c>
      <c r="P15" s="22">
        <f t="shared" si="2"/>
        <v>137.08333333333334</v>
      </c>
      <c r="Q15" s="22">
        <v>59</v>
      </c>
      <c r="R15" s="124" t="s">
        <v>40</v>
      </c>
    </row>
    <row r="16" spans="1:18" ht="18.75" customHeight="1">
      <c r="A16" s="56">
        <v>1989</v>
      </c>
      <c r="B16" s="142" t="s">
        <v>105</v>
      </c>
      <c r="C16" s="32">
        <v>143</v>
      </c>
      <c r="D16" s="73">
        <v>170</v>
      </c>
      <c r="E16" s="32">
        <v>110</v>
      </c>
      <c r="F16" s="73">
        <v>116</v>
      </c>
      <c r="G16" s="32">
        <v>80</v>
      </c>
      <c r="H16" s="73">
        <v>73</v>
      </c>
      <c r="I16" s="32">
        <v>99</v>
      </c>
      <c r="J16" s="73">
        <v>91</v>
      </c>
      <c r="K16" s="32">
        <v>203</v>
      </c>
      <c r="L16" s="73">
        <v>104</v>
      </c>
      <c r="M16" s="32">
        <v>95</v>
      </c>
      <c r="N16" s="47">
        <v>132</v>
      </c>
      <c r="O16" s="16">
        <f t="shared" si="3"/>
        <v>1416</v>
      </c>
      <c r="P16" s="22">
        <f t="shared" si="2"/>
        <v>118</v>
      </c>
      <c r="Q16" s="22">
        <v>67</v>
      </c>
      <c r="R16" s="124" t="s">
        <v>41</v>
      </c>
    </row>
    <row r="17" spans="1:18" ht="18.75" customHeight="1">
      <c r="A17" s="56">
        <v>1990</v>
      </c>
      <c r="B17" s="142">
        <v>2</v>
      </c>
      <c r="C17" s="32">
        <v>194</v>
      </c>
      <c r="D17" s="73">
        <v>73</v>
      </c>
      <c r="E17" s="32">
        <v>127</v>
      </c>
      <c r="F17" s="73">
        <v>95</v>
      </c>
      <c r="G17" s="32">
        <v>79</v>
      </c>
      <c r="H17" s="73">
        <v>130</v>
      </c>
      <c r="I17" s="32">
        <v>50</v>
      </c>
      <c r="J17" s="73">
        <v>36</v>
      </c>
      <c r="K17" s="32">
        <v>219</v>
      </c>
      <c r="L17" s="73">
        <v>197</v>
      </c>
      <c r="M17" s="32">
        <v>75</v>
      </c>
      <c r="N17" s="122">
        <v>88</v>
      </c>
      <c r="O17" s="16">
        <v>1363</v>
      </c>
      <c r="P17" s="22">
        <f>1363/12</f>
        <v>113.58333333333333</v>
      </c>
      <c r="Q17" s="22">
        <v>74</v>
      </c>
      <c r="R17" s="124" t="s">
        <v>42</v>
      </c>
    </row>
    <row r="18" spans="1:18" ht="18.75" customHeight="1">
      <c r="A18" s="56">
        <v>1991</v>
      </c>
      <c r="B18" s="142">
        <v>3</v>
      </c>
      <c r="C18" s="32">
        <v>110</v>
      </c>
      <c r="D18" s="73">
        <v>110</v>
      </c>
      <c r="E18" s="32">
        <v>75</v>
      </c>
      <c r="F18" s="73">
        <v>35</v>
      </c>
      <c r="G18" s="32">
        <v>39</v>
      </c>
      <c r="H18" s="73">
        <v>117</v>
      </c>
      <c r="I18" s="32">
        <v>198</v>
      </c>
      <c r="J18" s="73">
        <v>177</v>
      </c>
      <c r="K18" s="32">
        <v>126</v>
      </c>
      <c r="L18" s="73">
        <v>206</v>
      </c>
      <c r="M18" s="32">
        <v>91</v>
      </c>
      <c r="N18" s="47">
        <v>164</v>
      </c>
      <c r="O18" s="16">
        <f t="shared" si="3"/>
        <v>1448</v>
      </c>
      <c r="P18" s="22">
        <f>O18/12</f>
        <v>120.66666666666667</v>
      </c>
      <c r="Q18" s="22">
        <v>83</v>
      </c>
      <c r="R18" s="124" t="s">
        <v>43</v>
      </c>
    </row>
    <row r="19" spans="1:18" ht="18.75" customHeight="1">
      <c r="A19" s="56">
        <v>1992</v>
      </c>
      <c r="B19" s="142">
        <v>4</v>
      </c>
      <c r="C19" s="32">
        <v>162</v>
      </c>
      <c r="D19" s="73">
        <v>152</v>
      </c>
      <c r="E19" s="32">
        <v>114</v>
      </c>
      <c r="F19" s="73">
        <v>85</v>
      </c>
      <c r="G19" s="32">
        <v>67</v>
      </c>
      <c r="H19" s="73">
        <v>133</v>
      </c>
      <c r="I19" s="32">
        <v>103</v>
      </c>
      <c r="J19" s="73">
        <v>118</v>
      </c>
      <c r="K19" s="32">
        <v>61</v>
      </c>
      <c r="L19" s="73">
        <v>99</v>
      </c>
      <c r="M19" s="32">
        <v>87</v>
      </c>
      <c r="N19" s="47">
        <v>208</v>
      </c>
      <c r="O19" s="16">
        <f t="shared" si="3"/>
        <v>1389</v>
      </c>
      <c r="P19" s="22">
        <f aca="true" t="shared" si="4" ref="P19:P31">O19/12</f>
        <v>115.75</v>
      </c>
      <c r="Q19" s="22">
        <v>36</v>
      </c>
      <c r="R19" s="124" t="s">
        <v>44</v>
      </c>
    </row>
    <row r="20" spans="1:18" ht="18.75" customHeight="1">
      <c r="A20" s="56">
        <v>1993</v>
      </c>
      <c r="B20" s="142">
        <v>5</v>
      </c>
      <c r="C20" s="32">
        <v>135</v>
      </c>
      <c r="D20" s="73">
        <v>260</v>
      </c>
      <c r="E20" s="32">
        <v>147</v>
      </c>
      <c r="F20" s="73">
        <v>43</v>
      </c>
      <c r="G20" s="32">
        <v>90</v>
      </c>
      <c r="H20" s="73">
        <v>151</v>
      </c>
      <c r="I20" s="32">
        <v>188</v>
      </c>
      <c r="J20" s="73">
        <v>200</v>
      </c>
      <c r="K20" s="32">
        <v>128</v>
      </c>
      <c r="L20" s="73">
        <v>98</v>
      </c>
      <c r="M20" s="32">
        <v>67</v>
      </c>
      <c r="N20" s="47">
        <v>99</v>
      </c>
      <c r="O20" s="16">
        <f t="shared" si="3"/>
        <v>1606</v>
      </c>
      <c r="P20" s="22">
        <f t="shared" si="4"/>
        <v>133.83333333333334</v>
      </c>
      <c r="Q20" s="22">
        <v>50</v>
      </c>
      <c r="R20" s="124" t="s">
        <v>45</v>
      </c>
    </row>
    <row r="21" spans="1:18" ht="18.75" customHeight="1">
      <c r="A21" s="56">
        <v>1994</v>
      </c>
      <c r="B21" s="142">
        <v>6</v>
      </c>
      <c r="C21" s="32">
        <v>115</v>
      </c>
      <c r="D21" s="73">
        <v>129</v>
      </c>
      <c r="E21" s="32">
        <v>42</v>
      </c>
      <c r="F21" s="73">
        <v>14</v>
      </c>
      <c r="G21" s="32">
        <v>51</v>
      </c>
      <c r="H21" s="73">
        <v>100</v>
      </c>
      <c r="I21" s="32">
        <v>10</v>
      </c>
      <c r="J21" s="73">
        <v>13</v>
      </c>
      <c r="K21" s="32">
        <v>115</v>
      </c>
      <c r="L21" s="73">
        <v>74</v>
      </c>
      <c r="M21" s="32">
        <v>57</v>
      </c>
      <c r="N21" s="47">
        <v>163</v>
      </c>
      <c r="O21" s="16">
        <f t="shared" si="3"/>
        <v>883</v>
      </c>
      <c r="P21" s="22">
        <f t="shared" si="4"/>
        <v>73.58333333333333</v>
      </c>
      <c r="Q21" s="22">
        <v>33</v>
      </c>
      <c r="R21" s="124" t="s">
        <v>46</v>
      </c>
    </row>
    <row r="22" spans="1:18" ht="18.75" customHeight="1">
      <c r="A22" s="56">
        <v>1995</v>
      </c>
      <c r="B22" s="142">
        <v>7</v>
      </c>
      <c r="C22" s="32">
        <v>247</v>
      </c>
      <c r="D22" s="73">
        <v>149</v>
      </c>
      <c r="E22" s="32">
        <v>113</v>
      </c>
      <c r="F22" s="73">
        <v>59</v>
      </c>
      <c r="G22" s="32">
        <v>69</v>
      </c>
      <c r="H22" s="73">
        <v>79</v>
      </c>
      <c r="I22" s="32">
        <v>348</v>
      </c>
      <c r="J22" s="73">
        <v>80</v>
      </c>
      <c r="K22" s="32">
        <v>113</v>
      </c>
      <c r="L22" s="73">
        <v>36</v>
      </c>
      <c r="M22" s="32">
        <v>95</v>
      </c>
      <c r="N22" s="47">
        <v>138</v>
      </c>
      <c r="O22" s="16">
        <f t="shared" si="3"/>
        <v>1526</v>
      </c>
      <c r="P22" s="22">
        <f t="shared" si="4"/>
        <v>127.16666666666667</v>
      </c>
      <c r="Q22" s="22">
        <v>119</v>
      </c>
      <c r="R22" s="124" t="s">
        <v>47</v>
      </c>
    </row>
    <row r="23" spans="1:18" ht="18.75" customHeight="1">
      <c r="A23" s="56">
        <v>1996</v>
      </c>
      <c r="B23" s="142">
        <v>8</v>
      </c>
      <c r="C23" s="32">
        <v>156</v>
      </c>
      <c r="D23" s="73">
        <v>130</v>
      </c>
      <c r="E23" s="32">
        <v>146</v>
      </c>
      <c r="F23" s="73">
        <v>42</v>
      </c>
      <c r="G23" s="32">
        <v>107</v>
      </c>
      <c r="H23" s="73">
        <v>132</v>
      </c>
      <c r="I23" s="32">
        <v>42</v>
      </c>
      <c r="J23" s="73">
        <v>69</v>
      </c>
      <c r="K23" s="32">
        <v>150</v>
      </c>
      <c r="L23" s="73">
        <v>85</v>
      </c>
      <c r="M23" s="32">
        <v>103</v>
      </c>
      <c r="N23" s="47">
        <v>74</v>
      </c>
      <c r="O23" s="16">
        <f t="shared" si="3"/>
        <v>1236</v>
      </c>
      <c r="P23" s="22">
        <f t="shared" si="4"/>
        <v>103</v>
      </c>
      <c r="Q23" s="22">
        <v>65</v>
      </c>
      <c r="R23" s="124" t="s">
        <v>48</v>
      </c>
    </row>
    <row r="24" spans="1:18" ht="18.75" customHeight="1">
      <c r="A24" s="56">
        <v>1997</v>
      </c>
      <c r="B24" s="142">
        <v>9</v>
      </c>
      <c r="C24" s="32">
        <v>198</v>
      </c>
      <c r="D24" s="73">
        <v>130</v>
      </c>
      <c r="E24" s="32">
        <v>53</v>
      </c>
      <c r="F24" s="73">
        <v>94</v>
      </c>
      <c r="G24" s="32">
        <v>134</v>
      </c>
      <c r="H24" s="73">
        <v>109</v>
      </c>
      <c r="I24" s="32">
        <v>199</v>
      </c>
      <c r="J24" s="73">
        <v>94</v>
      </c>
      <c r="K24" s="32">
        <v>126</v>
      </c>
      <c r="L24" s="73">
        <v>27</v>
      </c>
      <c r="M24" s="32">
        <v>109</v>
      </c>
      <c r="N24" s="47">
        <v>84</v>
      </c>
      <c r="O24" s="16">
        <f t="shared" si="3"/>
        <v>1357</v>
      </c>
      <c r="P24" s="22">
        <f t="shared" si="4"/>
        <v>113.08333333333333</v>
      </c>
      <c r="Q24" s="22">
        <v>54</v>
      </c>
      <c r="R24" s="43" t="s">
        <v>49</v>
      </c>
    </row>
    <row r="25" spans="1:18" ht="18.75" customHeight="1">
      <c r="A25" s="56">
        <v>1998</v>
      </c>
      <c r="B25" s="143">
        <v>10</v>
      </c>
      <c r="C25" s="32">
        <v>117</v>
      </c>
      <c r="D25" s="73">
        <v>65</v>
      </c>
      <c r="E25" s="32">
        <v>70</v>
      </c>
      <c r="F25" s="73">
        <v>85</v>
      </c>
      <c r="G25" s="32">
        <v>82</v>
      </c>
      <c r="H25" s="73">
        <v>44</v>
      </c>
      <c r="I25" s="32">
        <v>97</v>
      </c>
      <c r="J25" s="73">
        <v>139</v>
      </c>
      <c r="K25" s="32">
        <v>136</v>
      </c>
      <c r="L25" s="73">
        <v>84</v>
      </c>
      <c r="M25" s="32">
        <v>54</v>
      </c>
      <c r="N25" s="47">
        <v>130</v>
      </c>
      <c r="O25" s="16">
        <f aca="true" t="shared" si="5" ref="O25:O33">SUM(C25:N25)</f>
        <v>1103</v>
      </c>
      <c r="P25" s="22">
        <f t="shared" si="4"/>
        <v>91.91666666666667</v>
      </c>
      <c r="Q25" s="22">
        <v>87</v>
      </c>
      <c r="R25" s="43" t="s">
        <v>150</v>
      </c>
    </row>
    <row r="26" spans="1:18" ht="18.75" customHeight="1">
      <c r="A26" s="56">
        <v>1999</v>
      </c>
      <c r="B26" s="143">
        <v>11</v>
      </c>
      <c r="C26" s="32">
        <v>201</v>
      </c>
      <c r="D26" s="73">
        <v>126</v>
      </c>
      <c r="E26" s="32">
        <v>47</v>
      </c>
      <c r="F26" s="73">
        <v>41</v>
      </c>
      <c r="G26" s="32">
        <v>43</v>
      </c>
      <c r="H26" s="73">
        <v>118</v>
      </c>
      <c r="I26" s="32">
        <v>104</v>
      </c>
      <c r="J26" s="73">
        <v>116</v>
      </c>
      <c r="K26" s="32">
        <v>161</v>
      </c>
      <c r="L26" s="73">
        <v>117</v>
      </c>
      <c r="M26" s="32">
        <v>93</v>
      </c>
      <c r="N26" s="47">
        <v>133</v>
      </c>
      <c r="O26" s="16">
        <f t="shared" si="5"/>
        <v>1300</v>
      </c>
      <c r="P26" s="22">
        <f t="shared" si="4"/>
        <v>108.33333333333333</v>
      </c>
      <c r="Q26" s="22">
        <v>71</v>
      </c>
      <c r="R26" s="43" t="s">
        <v>91</v>
      </c>
    </row>
    <row r="27" spans="1:18" ht="18.75" customHeight="1">
      <c r="A27" s="56">
        <v>2000</v>
      </c>
      <c r="B27" s="143">
        <v>12</v>
      </c>
      <c r="C27" s="32">
        <v>109</v>
      </c>
      <c r="D27" s="73">
        <v>172</v>
      </c>
      <c r="E27" s="32">
        <v>162</v>
      </c>
      <c r="F27" s="73">
        <v>56</v>
      </c>
      <c r="G27" s="32">
        <v>49</v>
      </c>
      <c r="H27" s="73">
        <v>141</v>
      </c>
      <c r="I27" s="32">
        <v>64</v>
      </c>
      <c r="J27" s="73">
        <v>50</v>
      </c>
      <c r="K27" s="32">
        <v>183</v>
      </c>
      <c r="L27" s="73">
        <v>124</v>
      </c>
      <c r="M27" s="32">
        <v>108</v>
      </c>
      <c r="N27" s="47">
        <v>126</v>
      </c>
      <c r="O27" s="16">
        <f t="shared" si="5"/>
        <v>1344</v>
      </c>
      <c r="P27" s="22">
        <f t="shared" si="4"/>
        <v>112</v>
      </c>
      <c r="Q27" s="22">
        <v>60</v>
      </c>
      <c r="R27" s="43" t="s">
        <v>92</v>
      </c>
    </row>
    <row r="28" spans="1:18" ht="15.75" customHeight="1">
      <c r="A28" s="56">
        <v>2001</v>
      </c>
      <c r="B28" s="143">
        <v>13</v>
      </c>
      <c r="C28" s="75">
        <v>252</v>
      </c>
      <c r="D28" s="73">
        <v>100</v>
      </c>
      <c r="E28" s="73">
        <v>123</v>
      </c>
      <c r="F28" s="73">
        <v>22</v>
      </c>
      <c r="G28" s="73">
        <v>52</v>
      </c>
      <c r="H28" s="73">
        <v>173</v>
      </c>
      <c r="I28" s="73">
        <v>59</v>
      </c>
      <c r="J28" s="73">
        <v>131</v>
      </c>
      <c r="K28" s="73">
        <v>93</v>
      </c>
      <c r="L28" s="73">
        <v>107</v>
      </c>
      <c r="M28" s="73">
        <v>119</v>
      </c>
      <c r="N28" s="47">
        <v>201</v>
      </c>
      <c r="O28" s="31">
        <f t="shared" si="5"/>
        <v>1432</v>
      </c>
      <c r="P28" s="22">
        <f t="shared" si="4"/>
        <v>119.33333333333333</v>
      </c>
      <c r="Q28" s="22">
        <v>37</v>
      </c>
      <c r="R28" s="43" t="s">
        <v>97</v>
      </c>
    </row>
    <row r="29" spans="1:18" ht="18.75" customHeight="1">
      <c r="A29" s="56">
        <v>2002</v>
      </c>
      <c r="B29" s="143">
        <v>14</v>
      </c>
      <c r="C29" s="75">
        <v>229</v>
      </c>
      <c r="D29" s="73">
        <v>68</v>
      </c>
      <c r="E29" s="73">
        <v>88</v>
      </c>
      <c r="F29" s="73">
        <v>59</v>
      </c>
      <c r="G29" s="73">
        <v>43</v>
      </c>
      <c r="H29" s="73">
        <v>44</v>
      </c>
      <c r="I29" s="73">
        <v>178</v>
      </c>
      <c r="J29" s="73">
        <v>76</v>
      </c>
      <c r="K29" s="73">
        <v>77</v>
      </c>
      <c r="L29" s="73">
        <v>161</v>
      </c>
      <c r="M29" s="73">
        <v>174</v>
      </c>
      <c r="N29" s="47">
        <v>136</v>
      </c>
      <c r="O29" s="31">
        <f t="shared" si="5"/>
        <v>1333</v>
      </c>
      <c r="P29" s="22">
        <f t="shared" si="4"/>
        <v>111.08333333333333</v>
      </c>
      <c r="Q29" s="22">
        <v>84</v>
      </c>
      <c r="R29" s="43" t="s">
        <v>98</v>
      </c>
    </row>
    <row r="30" spans="1:18" ht="18.75" customHeight="1">
      <c r="A30" s="56">
        <v>2003</v>
      </c>
      <c r="B30" s="143">
        <v>15</v>
      </c>
      <c r="C30" s="75">
        <v>209</v>
      </c>
      <c r="D30" s="73">
        <v>84</v>
      </c>
      <c r="E30" s="73">
        <v>154</v>
      </c>
      <c r="F30" s="73">
        <v>99</v>
      </c>
      <c r="G30" s="73">
        <v>38</v>
      </c>
      <c r="H30" s="73">
        <v>66</v>
      </c>
      <c r="I30" s="73">
        <v>96</v>
      </c>
      <c r="J30" s="73">
        <v>203</v>
      </c>
      <c r="K30" s="73">
        <v>118</v>
      </c>
      <c r="L30" s="73">
        <v>53</v>
      </c>
      <c r="M30" s="73">
        <v>138</v>
      </c>
      <c r="N30" s="47">
        <v>164</v>
      </c>
      <c r="O30" s="31">
        <f t="shared" si="5"/>
        <v>1422</v>
      </c>
      <c r="P30" s="22">
        <f t="shared" si="4"/>
        <v>118.5</v>
      </c>
      <c r="Q30" s="22">
        <v>31</v>
      </c>
      <c r="R30" s="43" t="s">
        <v>100</v>
      </c>
    </row>
    <row r="31" spans="1:18" ht="18.75" customHeight="1">
      <c r="A31" s="56">
        <v>2004</v>
      </c>
      <c r="B31" s="143">
        <v>16</v>
      </c>
      <c r="C31" s="75">
        <v>117</v>
      </c>
      <c r="D31" s="73">
        <v>133</v>
      </c>
      <c r="E31" s="73">
        <v>40</v>
      </c>
      <c r="F31" s="73">
        <v>58</v>
      </c>
      <c r="G31" s="73">
        <v>199</v>
      </c>
      <c r="H31" s="73">
        <v>69</v>
      </c>
      <c r="I31" s="73">
        <v>91</v>
      </c>
      <c r="J31" s="73">
        <v>44</v>
      </c>
      <c r="K31" s="73">
        <v>232</v>
      </c>
      <c r="L31" s="73">
        <v>277</v>
      </c>
      <c r="M31" s="73">
        <v>67</v>
      </c>
      <c r="N31" s="47">
        <v>148</v>
      </c>
      <c r="O31" s="31">
        <f t="shared" si="5"/>
        <v>1475</v>
      </c>
      <c r="P31" s="22">
        <f t="shared" si="4"/>
        <v>122.91666666666667</v>
      </c>
      <c r="Q31" s="22">
        <v>103</v>
      </c>
      <c r="R31" s="43" t="s">
        <v>103</v>
      </c>
    </row>
    <row r="32" spans="1:18" ht="18.75" customHeight="1">
      <c r="A32" s="56">
        <v>2005</v>
      </c>
      <c r="B32" s="143">
        <v>17</v>
      </c>
      <c r="C32" s="75">
        <v>271</v>
      </c>
      <c r="D32" s="73">
        <v>151</v>
      </c>
      <c r="E32" s="73">
        <v>109</v>
      </c>
      <c r="F32" s="73">
        <v>29</v>
      </c>
      <c r="G32" s="73">
        <v>37</v>
      </c>
      <c r="H32" s="73">
        <v>92</v>
      </c>
      <c r="I32" s="73">
        <v>184</v>
      </c>
      <c r="J32" s="73">
        <v>322</v>
      </c>
      <c r="K32" s="73">
        <v>121</v>
      </c>
      <c r="L32" s="73">
        <v>78</v>
      </c>
      <c r="M32" s="73">
        <v>76</v>
      </c>
      <c r="N32" s="47">
        <v>444</v>
      </c>
      <c r="O32" s="31">
        <f t="shared" si="5"/>
        <v>1914</v>
      </c>
      <c r="P32" s="22">
        <v>159.5</v>
      </c>
      <c r="Q32" s="22">
        <v>97</v>
      </c>
      <c r="R32" s="43" t="s">
        <v>104</v>
      </c>
    </row>
    <row r="33" spans="1:18" ht="27.75" customHeight="1" thickBot="1">
      <c r="A33" s="172">
        <v>2006</v>
      </c>
      <c r="B33" s="173" t="s">
        <v>243</v>
      </c>
      <c r="C33" s="174">
        <v>160</v>
      </c>
      <c r="D33" s="175">
        <v>120</v>
      </c>
      <c r="E33" s="175">
        <v>127</v>
      </c>
      <c r="F33" s="175">
        <v>84</v>
      </c>
      <c r="G33" s="175">
        <v>57</v>
      </c>
      <c r="H33" s="175">
        <v>43</v>
      </c>
      <c r="I33" s="175">
        <v>365</v>
      </c>
      <c r="J33" s="175">
        <v>18</v>
      </c>
      <c r="K33" s="175">
        <v>163</v>
      </c>
      <c r="L33" s="175">
        <v>178</v>
      </c>
      <c r="M33" s="175">
        <v>102</v>
      </c>
      <c r="N33" s="168">
        <v>158</v>
      </c>
      <c r="O33" s="177">
        <f t="shared" si="5"/>
        <v>1575</v>
      </c>
      <c r="P33" s="176">
        <v>131</v>
      </c>
      <c r="Q33" s="176">
        <v>49</v>
      </c>
      <c r="R33" s="184" t="s">
        <v>265</v>
      </c>
    </row>
    <row r="34" spans="3:18" ht="13.5">
      <c r="C34" s="14"/>
      <c r="D34" s="14"/>
      <c r="E34" s="14"/>
      <c r="F34" s="14"/>
      <c r="G34" s="14"/>
      <c r="I34" s="150"/>
      <c r="J34" s="150"/>
      <c r="L34" s="150"/>
      <c r="M34" s="150"/>
      <c r="N34" s="150"/>
      <c r="O34" s="150"/>
      <c r="P34" s="150"/>
      <c r="Q34" s="150"/>
      <c r="R34" s="183" t="s">
        <v>264</v>
      </c>
    </row>
    <row r="35" spans="2:16" ht="13.5">
      <c r="B35" s="40"/>
      <c r="C35" s="14"/>
      <c r="D35" s="14"/>
      <c r="E35" s="14"/>
      <c r="F35" s="14"/>
      <c r="G35" s="14"/>
      <c r="H35" s="14"/>
      <c r="I35" s="14"/>
      <c r="J35" s="167"/>
      <c r="L35" s="14"/>
      <c r="M35" s="41"/>
      <c r="N35" s="41"/>
      <c r="O35" s="41"/>
      <c r="P35" s="25"/>
    </row>
    <row r="36" spans="2:16" ht="15" customHeight="1">
      <c r="B36" s="4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6"/>
      <c r="N36" s="16"/>
      <c r="O36" s="16"/>
      <c r="P36" s="25"/>
    </row>
    <row r="37" spans="2:16" ht="18.75" customHeight="1">
      <c r="B37" s="4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41"/>
      <c r="N37" s="14"/>
      <c r="O37" s="14"/>
      <c r="P37" s="25"/>
    </row>
    <row r="38" spans="2:15" ht="13.5">
      <c r="B38" s="10"/>
      <c r="C38" s="10"/>
      <c r="D38" s="10"/>
      <c r="E38" s="10"/>
      <c r="F38" s="205"/>
      <c r="G38" s="205"/>
      <c r="H38" s="10"/>
      <c r="I38" s="10"/>
      <c r="J38" s="10"/>
      <c r="K38" s="10"/>
      <c r="L38" s="10"/>
      <c r="M38" s="10"/>
      <c r="N38" s="10"/>
      <c r="O38" s="10"/>
    </row>
    <row r="39" spans="2:15" ht="13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57" ht="24" customHeight="1"/>
  </sheetData>
  <sheetProtection/>
  <mergeCells count="18">
    <mergeCell ref="Q1:R2"/>
    <mergeCell ref="I3:I4"/>
    <mergeCell ref="J3:J4"/>
    <mergeCell ref="Q3:R3"/>
    <mergeCell ref="K3:K4"/>
    <mergeCell ref="L3:L4"/>
    <mergeCell ref="M3:M4"/>
    <mergeCell ref="N3:N4"/>
    <mergeCell ref="A3:A4"/>
    <mergeCell ref="F38:G38"/>
    <mergeCell ref="O3:O4"/>
    <mergeCell ref="P3:P4"/>
    <mergeCell ref="C3:C4"/>
    <mergeCell ref="D3:D4"/>
    <mergeCell ref="E3:E4"/>
    <mergeCell ref="F3:F4"/>
    <mergeCell ref="G3:G4"/>
    <mergeCell ref="H3:H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&amp;L自　然</oddHeader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飯山市役所</dc:creator>
  <cp:keywords/>
  <dc:description/>
  <cp:lastModifiedBy>飯山市役所</cp:lastModifiedBy>
  <cp:lastPrinted>2007-08-21T02:57:03Z</cp:lastPrinted>
  <dcterms:created xsi:type="dcterms:W3CDTF">1997-12-16T00:13:54Z</dcterms:created>
  <dcterms:modified xsi:type="dcterms:W3CDTF">2008-03-29T12:56:05Z</dcterms:modified>
  <cp:category/>
  <cp:version/>
  <cp:contentType/>
  <cp:contentStatus/>
</cp:coreProperties>
</file>